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CER Data website\MAYA\taxbizmantra site\EXCEL Tax Template\Income tax refund interest\"/>
    </mc:Choice>
  </mc:AlternateContent>
  <xr:revisionPtr revIDLastSave="0" documentId="13_ncr:1_{14900054-77B9-4EB9-95D8-411ACF99B498}" xr6:coauthVersionLast="47" xr6:coauthVersionMax="47" xr10:uidLastSave="{00000000-0000-0000-0000-000000000000}"/>
  <bookViews>
    <workbookView xWindow="-120" yWindow="-120" windowWidth="25440" windowHeight="15270" tabRatio="500" xr2:uid="{00000000-000D-0000-FFFF-FFFF00000000}"/>
  </bookViews>
  <sheets>
    <sheet name="📄 Cover Page" sheetId="1" r:id="rId1"/>
    <sheet name="💰 Refund Interest Calculator" sheetId="2" r:id="rId2"/>
    <sheet name="📘 How to Us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 i="2" l="1"/>
  <c r="C26" i="2"/>
  <c r="C27" i="2" s="1"/>
  <c r="C28" i="2" s="1"/>
  <c r="C21" i="2"/>
  <c r="C22" i="2" s="1"/>
  <c r="C23" i="2" s="1"/>
  <c r="D32" i="2" l="1"/>
</calcChain>
</file>

<file path=xl/sharedStrings.xml><?xml version="1.0" encoding="utf-8"?>
<sst xmlns="http://schemas.openxmlformats.org/spreadsheetml/2006/main" count="72" uniqueCount="69">
  <si>
    <t>TAXBIZMANTRA.COM</t>
  </si>
  <si>
    <t>Free Excel Utility Series — Income Tax Act, 2025</t>
  </si>
  <si>
    <t>Income Tax Refund Interest Calculator</t>
  </si>
  <si>
    <t>Section 437, Income Tax Act, 2025 (formerly Section 244A)</t>
  </si>
  <si>
    <t>Tax Year 2026-27 (FY 2026-27)  |  Interest on Delayed Refunds  |  Free Download</t>
  </si>
  <si>
    <t xml:space="preserve">  ✅  WHAT THIS CALCULATOR DOES</t>
  </si>
  <si>
    <t xml:space="preserve">  •  Computes simple interest at 0.5% per month (6% p.a.) on delayed income tax refunds, correctly branching between the two common refund sources.</t>
  </si>
  <si>
    <t xml:space="preserve">  •  Refund from TDS/TCS/Advance Tax: interest from 1 April of the Tax Year (if filed on time) or from the filing date (if filed late), to the date the refund is granted.</t>
  </si>
  <si>
    <t xml:space="preserve">  •  Refund from Self-Assessment Tax: interest from whichever is later — the date of filing or the date of payment — to the date the refund is granted.</t>
  </si>
  <si>
    <t xml:space="preserve">  •  Applies the statutory de minimis threshold — no interest if the refund is less than 10% of the tax determined.</t>
  </si>
  <si>
    <t xml:space="preserve">  •  Optional field to exclude any period of delay attributable to you (e.g. not responding to a notice, delayed bank details) — the law excludes this period from interest, but you must judge and enter it yourself.</t>
  </si>
  <si>
    <t xml:space="preserve">  •  Zero formula errors — recalculates instantly when you change an input.</t>
  </si>
  <si>
    <t xml:space="preserve">  📁  INSIDE THIS WORKBOOK</t>
  </si>
  <si>
    <t xml:space="preserve">  ►</t>
  </si>
  <si>
    <t>💰 Refund Interest Calculator</t>
  </si>
  <si>
    <t>Enter your refund and date details to compute Section 437 interest.</t>
  </si>
  <si>
    <t>📘 How to Use</t>
  </si>
  <si>
    <t>A step-by-step walkthrough of the calculator.</t>
  </si>
  <si>
    <t xml:space="preserve">  ⚠️  Does not model the additional 3% p.a. for refunds arising from appellate orders (Section 437's equivalent of the old Section 244A(1A)), a more specialised scenario. For estimation only — not a substitute for professional tax advice.</t>
  </si>
  <si>
    <t>© 2025-26 taxbizmantra.com  |  Free Tax Excel Utility Series  |  Income Tax Refund Interest Calculator</t>
  </si>
  <si>
    <t>Refund Interest</t>
  </si>
  <si>
    <t xml:space="preserve">  Tax Year 2026-27  |  Section 437, Income Tax Act, 2025 (formerly Section 244A)</t>
  </si>
  <si>
    <t xml:space="preserve">  ⚡  Blue cells are INPUT fields  |  All amounts in ₹ unless stated otherwise</t>
  </si>
  <si>
    <t xml:space="preserve">  📋  SECTION A : REFUND &amp; TAX DETAILS</t>
  </si>
  <si>
    <t xml:space="preserve">  ► Refund Source  [Select from dropdown ▼]</t>
  </si>
  <si>
    <t>TDS/TCS/Advance Tax</t>
  </si>
  <si>
    <t xml:space="preserve">  ► Refund Amount (₹)</t>
  </si>
  <si>
    <t xml:space="preserve">  ► Tax Determined u/s 143(1) or Regular Assessment (₹)</t>
  </si>
  <si>
    <t>Used only for the 10% de minimis threshold check below.</t>
  </si>
  <si>
    <t xml:space="preserve">  📅  SECTION B : DATES</t>
  </si>
  <si>
    <t xml:space="preserve">  For TDS/TCS/Advance Tax refunds: fill the Due Date and Filing Date. For Self-Assessment Tax refunds: fill the Date Tax Paid and Filing Date. Refund Grant Date is always required.</t>
  </si>
  <si>
    <t xml:space="preserve">  ► Statutory Due Date of Return Filing  (for TDS/TCS/Advance Tax refunds)</t>
  </si>
  <si>
    <t xml:space="preserve">  ► Date Return Was Filed</t>
  </si>
  <si>
    <t xml:space="preserve">  ► Date Self-Assessment Tax Was Paid  (for Self-Assessment Tax refunds)</t>
  </si>
  <si>
    <t xml:space="preserve">  ► Date Refund Was Granted</t>
  </si>
  <si>
    <t xml:space="preserve">  ► Months to Exclude — delay attributable to you, if any (e.g. not responding to a notice)</t>
  </si>
  <si>
    <t>The law excludes any delay period caused by you from the interest calculation. Judge and enter this yourself — the calculator cannot detect it.</t>
  </si>
  <si>
    <t xml:space="preserve">  🚦  SECTION C : DE MINIMIS THRESHOLD CHECK</t>
  </si>
  <si>
    <t xml:space="preserve">  No interest is payable if the refund is less than 10% of the tax determined. (Note: this is the only threshold in Section 437/244A itself — some sources also cite a ₹100 floor, but that is not in the statute; it is a separate, unrelated administrative rule about not processing very small refunds at all.)</t>
  </si>
  <si>
    <t xml:space="preserve">  10% of Tax Determined</t>
  </si>
  <si>
    <t xml:space="preserve">  Effective Threshold (10% of Tax Determined)</t>
  </si>
  <si>
    <t xml:space="preserve">  Threshold Met?</t>
  </si>
  <si>
    <t xml:space="preserve">  🧮  SECTION D : INTEREST COMPUTATION</t>
  </si>
  <si>
    <t xml:space="preserve">  Effective Starting Date</t>
  </si>
  <si>
    <t xml:space="preserve">  Months / Part-Months (before exclusion)</t>
  </si>
  <si>
    <t xml:space="preserve">  Net Months (after excluding delay attributable to you)</t>
  </si>
  <si>
    <t xml:space="preserve">  Refund Base for Interest — Rule 119A(c) (rounded DOWN to nearest ₹100)</t>
  </si>
  <si>
    <t>Rule 119A(c) requires the amount on which interest is calculated to be rounded down to the nearest ₹100, ignoring any fraction — e.g. ₹25,650 becomes ₹25,600. This applies to interest payable by the Government to the assessee, which includes Section 437/244A refund interest.</t>
  </si>
  <si>
    <t xml:space="preserve">  INTEREST u/s 437 (0.5% per month)</t>
  </si>
  <si>
    <t xml:space="preserve">  📌  SECTION E : IMPORTANT NOTES &amp; DISCLAIMERS</t>
  </si>
  <si>
    <t xml:space="preserve">  1.  GOVERNING PROVISION: Section 437, Income Tax Act, 2025 (formerly Section 244A, Income Tax Act, 1961). Rate and mechanics unchanged by the renumbering.</t>
  </si>
  <si>
    <t xml:space="preserve">  2.  RATE: Simple interest at 0.5% per month or part of a month (6% per annum). Not compounded.</t>
  </si>
  <si>
    <t xml:space="preserve">  3.  10% THRESHOLD: No interest is payable if the refund is less than 10% of the tax determined — this is the ONLY de minimis threshold in the statute, and it applies equally to both refund types this calculator covers (confirmed via the proviso covering 'clause (a) or clause (aa)' in the current law).</t>
  </si>
  <si>
    <t xml:space="preserve">  4.  TDS/TCS/ADVANCE TAX REFUNDS: Interest runs from 1 April of the Tax Year if the return was filed on or before the due date. If filed late, interest runs only from the date of filing — you lose interest for the period of your own delay.</t>
  </si>
  <si>
    <t xml:space="preserve">  5.  SELF-ASSESSMENT TAX REFUNDS: Interest runs from whichever is LATER — the date you filed the return or the date you paid the tax — to the date the refund is granted.</t>
  </si>
  <si>
    <t xml:space="preserve">  6.  TAXABLE: Refund interest is taxable as 'Income from Other Sources' in the year it is received — it must be declared in your ITR, and is not itself exempt.</t>
  </si>
  <si>
    <t xml:space="preserve">  7.  NOT MODELED — APPELLATE REFUNDS: Where a refund arises from an appellate order (CIT(A), ITAT, High Court, etc.) and is not granted within 3 months of the order, an ADDITIONAL 3% p.a. applies on top of the base rate for the further delay. This calculator does not compute that scenario.</t>
  </si>
  <si>
    <t xml:space="preserve">  8.  NOT MODELED — MULTIPLE PAYMENT DATES: Where self-assessment tax was paid in more than one instalment, the interest computation can require a payment-by-payment breakdown. This calculator assumes a single payment date.</t>
  </si>
  <si>
    <t xml:space="preserve">  9.  DISCLAIMER: For estimation purposes only. The actual interest credited by the Department is computed by CPC at the time of processing and may differ from this estimate. Not a substitute for professional tax advice.</t>
  </si>
  <si>
    <t>HOW TO USE — Income Tax Refund Interest Calculator</t>
  </si>
  <si>
    <t xml:space="preserve">  STEP 1:  Select your Refund Source — TDS/TCS/Advance Tax, or Self-Assessment Tax. This decides which dates matter below.</t>
  </si>
  <si>
    <t xml:space="preserve">  STEP 2:  Enter the Refund Amount and the Tax Determined under Section 143(1) or regular assessment — the latter is only used for the 10% threshold check.</t>
  </si>
  <si>
    <t xml:space="preserve">  STEP 3 (TDS/TCS/Advance Tax refunds):  Fill in the Statutory Due Date and the Date Return Was Filed. Leave Date Self-Assessment Tax Was Paid blank or ignore it.</t>
  </si>
  <si>
    <t xml:space="preserve">  STEP 3 (Self-Assessment Tax refunds):  Fill in the Date Self-Assessment Tax Was Paid and the Date Return Was Filed. Leave the Due Date field — it isn't used for this refund type.</t>
  </si>
  <si>
    <t xml:space="preserve">  STEP 4:  Enter the Date Refund Was Granted, and — only if applicable — how many months of delay were caused by you, not the Department (Section E explains this).</t>
  </si>
  <si>
    <t xml:space="preserve">  STEP 5:  Section C shows whether the de minimis threshold is met. Section D shows the Effective Starting Date, the months counted, and the final interest.</t>
  </si>
  <si>
    <t xml:space="preserve">  WHO IS THIS FOR?:  Anyone who has received, or is waiting for, an income tax refund and wants to estimate the interest they're entitled to under Section 437.</t>
  </si>
  <si>
    <t xml:space="preserve">  DISCLAIMER:  For estimation only, based on the Income Tax Act, 2025. The Department's own computation at the time of processing is the authoritative figure — this calculator is a planning tool, not a substitute for your Section 143(1) intimation.</t>
  </si>
  <si>
    <t>© taxbizmantra.com  |  Free Tax Excel Utility Series  |  Income Tax Refund Interest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</si>
</sst>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quot;₹ &quot;#,##0"/>
  </numFmts>
  <fonts count="28" x14ac:knownFonts="1">
    <font>
      <sz val="11"/>
      <color theme="1"/>
      <name val="Calibri"/>
      <family val="2"/>
      <charset val="1"/>
    </font>
    <font>
      <b/>
      <sz val="22"/>
      <color rgb="FFF9A825"/>
      <name val="Times New Roman"/>
      <family val="1"/>
    </font>
    <font>
      <i/>
      <sz val="11"/>
      <color rgb="FFFFFFFF"/>
      <name val="Times New Roman"/>
      <family val="1"/>
    </font>
    <font>
      <b/>
      <sz val="25"/>
      <color rgb="FF1A237E"/>
      <name val="Times New Roman"/>
      <family val="1"/>
    </font>
    <font>
      <i/>
      <sz val="12"/>
      <color rgb="FF212121"/>
      <name val="Times New Roman"/>
      <family val="1"/>
    </font>
    <font>
      <b/>
      <sz val="11"/>
      <color rgb="FFFFFFFF"/>
      <name val="Times New Roman"/>
      <family val="1"/>
    </font>
    <font>
      <b/>
      <sz val="12"/>
      <color rgb="FFFFFFFF"/>
      <name val="Times New Roman"/>
      <family val="1"/>
    </font>
    <font>
      <sz val="10"/>
      <color rgb="FF212121"/>
      <name val="Times New Roman"/>
      <family val="1"/>
    </font>
    <font>
      <b/>
      <sz val="10"/>
      <color rgb="FF1A237E"/>
      <name val="Times New Roman"/>
      <family val="1"/>
    </font>
    <font>
      <i/>
      <sz val="9"/>
      <color rgb="FF212121"/>
      <name val="Times New Roman"/>
      <family val="1"/>
    </font>
    <font>
      <b/>
      <sz val="9"/>
      <color rgb="FFC62828"/>
      <name val="Times New Roman"/>
      <family val="1"/>
    </font>
    <font>
      <sz val="9"/>
      <color rgb="FFF9A825"/>
      <name val="Times New Roman"/>
      <family val="1"/>
    </font>
    <font>
      <b/>
      <sz val="18"/>
      <color rgb="FFF9A825"/>
      <name val="Times New Roman"/>
      <family val="1"/>
    </font>
    <font>
      <b/>
      <sz val="13"/>
      <color rgb="FFFFFFFF"/>
      <name val="Times New Roman"/>
      <family val="1"/>
    </font>
    <font>
      <sz val="10"/>
      <color rgb="FFFFFFFF"/>
      <name val="Times New Roman"/>
      <family val="1"/>
    </font>
    <font>
      <sz val="9"/>
      <color rgb="FF212121"/>
      <name val="Times New Roman"/>
      <family val="1"/>
    </font>
    <font>
      <sz val="10"/>
      <color rgb="FF0000FF"/>
      <name val="Times New Roman"/>
      <family val="1"/>
    </font>
    <font>
      <i/>
      <sz val="8"/>
      <color rgb="FF9E9E9E"/>
      <name val="Times New Roman"/>
      <family val="1"/>
    </font>
    <font>
      <i/>
      <sz val="10"/>
      <color rgb="FF212121"/>
      <name val="Times New Roman"/>
      <family val="1"/>
    </font>
    <font>
      <b/>
      <sz val="10"/>
      <color rgb="FF212121"/>
      <name val="Times New Roman"/>
      <family val="1"/>
    </font>
    <font>
      <b/>
      <sz val="13"/>
      <color rgb="FF212121"/>
      <name val="Times New Roman"/>
      <family val="1"/>
    </font>
    <font>
      <b/>
      <sz val="13"/>
      <color rgb="FF2E7D32"/>
      <name val="Times New Roman"/>
      <family val="1"/>
    </font>
    <font>
      <sz val="9"/>
      <color rgb="FF9E9E9E"/>
      <name val="Times New Roman"/>
      <family val="1"/>
    </font>
    <font>
      <sz val="9"/>
      <color rgb="FFC62828"/>
      <name val="Times New Roman"/>
      <family val="1"/>
    </font>
    <font>
      <b/>
      <sz val="14"/>
      <color rgb="FFF9A825"/>
      <name val="Times New Roman"/>
      <family val="1"/>
    </font>
    <font>
      <b/>
      <sz val="11"/>
      <color rgb="FF212121"/>
      <name val="Times New Roman"/>
      <family val="1"/>
    </font>
    <font>
      <sz val="11"/>
      <color rgb="FFF9A825"/>
      <name val="Times New Roman"/>
      <family val="1"/>
    </font>
    <font>
      <sz val="11"/>
      <color theme="1"/>
      <name val="Times New Roman"/>
      <family val="1"/>
    </font>
  </fonts>
  <fills count="12">
    <fill>
      <patternFill patternType="none"/>
    </fill>
    <fill>
      <patternFill patternType="gray125"/>
    </fill>
    <fill>
      <patternFill patternType="solid">
        <fgColor rgb="FF1A237E"/>
        <bgColor rgb="FF333399"/>
      </patternFill>
    </fill>
    <fill>
      <patternFill patternType="solid">
        <fgColor rgb="FFE65100"/>
        <bgColor rgb="FFC62828"/>
      </patternFill>
    </fill>
    <fill>
      <patternFill patternType="solid">
        <fgColor rgb="FFE8EAF6"/>
        <bgColor rgb="FFDCEEFF"/>
      </patternFill>
    </fill>
    <fill>
      <patternFill patternType="solid">
        <fgColor rgb="FFFFFFFF"/>
        <bgColor rgb="FFFFFDE7"/>
      </patternFill>
    </fill>
    <fill>
      <patternFill patternType="solid">
        <fgColor rgb="FFFFEBEE"/>
        <bgColor rgb="FFF5F5F5"/>
      </patternFill>
    </fill>
    <fill>
      <patternFill patternType="solid">
        <fgColor rgb="FFFFFDE7"/>
        <bgColor rgb="FFFFFFFF"/>
      </patternFill>
    </fill>
    <fill>
      <patternFill patternType="solid">
        <fgColor rgb="FFDCEEFF"/>
        <bgColor rgb="FFE8EAF6"/>
      </patternFill>
    </fill>
    <fill>
      <patternFill patternType="solid">
        <fgColor rgb="FFC5CAE9"/>
        <bgColor rgb="FFD0D0D0"/>
      </patternFill>
    </fill>
    <fill>
      <patternFill patternType="solid">
        <fgColor rgb="FFE8F5E9"/>
        <bgColor rgb="FFF5F5F5"/>
      </patternFill>
    </fill>
    <fill>
      <patternFill patternType="solid">
        <fgColor rgb="FFF5F5F5"/>
        <bgColor rgb="FFE8F5E9"/>
      </patternFill>
    </fill>
  </fills>
  <borders count="3">
    <border>
      <left/>
      <right/>
      <top/>
      <bottom/>
      <diagonal/>
    </border>
    <border>
      <left style="thin">
        <color rgb="FFD0D0D0"/>
      </left>
      <right style="thin">
        <color rgb="FFD0D0D0"/>
      </right>
      <top style="thin">
        <color rgb="FFD0D0D0"/>
      </top>
      <bottom style="thin">
        <color rgb="FFD0D0D0"/>
      </bottom>
      <diagonal/>
    </border>
    <border>
      <left style="thin">
        <color rgb="FFD0D0D0"/>
      </left>
      <right/>
      <top style="thin">
        <color rgb="FFD0D0D0"/>
      </top>
      <bottom style="thin">
        <color rgb="FFD0D0D0"/>
      </bottom>
      <diagonal/>
    </border>
  </borders>
  <cellStyleXfs count="1">
    <xf numFmtId="0" fontId="0" fillId="0" borderId="0"/>
  </cellStyleXfs>
  <cellXfs count="54">
    <xf numFmtId="0" fontId="0" fillId="0" borderId="0" xfId="0"/>
    <xf numFmtId="0" fontId="13" fillId="2" borderId="0" xfId="0" applyFont="1" applyFill="1" applyAlignment="1">
      <alignment horizontal="right" vertical="center" wrapText="1" indent="1"/>
    </xf>
    <xf numFmtId="0" fontId="12" fillId="2" borderId="0" xfId="0" applyFont="1" applyFill="1" applyAlignment="1">
      <alignment horizontal="left" vertical="center" indent="1"/>
    </xf>
    <xf numFmtId="0" fontId="11" fillId="2" borderId="0" xfId="0" applyFont="1" applyFill="1" applyAlignment="1">
      <alignment horizontal="center" vertical="center"/>
    </xf>
    <xf numFmtId="0" fontId="0" fillId="4" borderId="0" xfId="0" applyFill="1"/>
    <xf numFmtId="0" fontId="7" fillId="4" borderId="0" xfId="0" applyFont="1" applyFill="1" applyAlignment="1">
      <alignment vertical="center" wrapText="1"/>
    </xf>
    <xf numFmtId="0" fontId="16" fillId="8" borderId="1" xfId="0" applyFont="1" applyFill="1" applyBorder="1" applyAlignment="1">
      <alignment horizontal="center" vertical="center"/>
    </xf>
    <xf numFmtId="0" fontId="17" fillId="4" borderId="0" xfId="0" applyFont="1" applyFill="1" applyAlignment="1">
      <alignment vertical="center" wrapText="1"/>
    </xf>
    <xf numFmtId="0" fontId="0" fillId="5" borderId="0" xfId="0" applyFill="1"/>
    <xf numFmtId="0" fontId="7" fillId="5" borderId="0" xfId="0" applyFont="1" applyFill="1" applyAlignment="1">
      <alignment vertical="center" wrapText="1"/>
    </xf>
    <xf numFmtId="3" fontId="16" fillId="8" borderId="1" xfId="0" applyNumberFormat="1" applyFont="1" applyFill="1" applyBorder="1" applyAlignment="1">
      <alignment horizontal="center" vertical="center"/>
    </xf>
    <xf numFmtId="0" fontId="17" fillId="5" borderId="0" xfId="0" applyFont="1" applyFill="1" applyAlignment="1">
      <alignment vertical="center" wrapText="1"/>
    </xf>
    <xf numFmtId="164" fontId="16" fillId="8" borderId="1" xfId="0" applyNumberFormat="1" applyFont="1" applyFill="1" applyBorder="1" applyAlignment="1">
      <alignment horizontal="center" vertical="center"/>
    </xf>
    <xf numFmtId="1" fontId="16" fillId="8" borderId="1" xfId="0" applyNumberFormat="1" applyFont="1" applyFill="1" applyBorder="1" applyAlignment="1">
      <alignment horizontal="center" vertical="center"/>
    </xf>
    <xf numFmtId="3" fontId="7" fillId="5" borderId="1" xfId="0" applyNumberFormat="1" applyFont="1" applyFill="1" applyBorder="1" applyAlignment="1">
      <alignment horizontal="center" vertical="center"/>
    </xf>
    <xf numFmtId="0" fontId="19" fillId="4" borderId="0" xfId="0" applyFont="1" applyFill="1" applyAlignment="1">
      <alignment vertical="center"/>
    </xf>
    <xf numFmtId="164" fontId="7" fillId="5"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0" fontId="19" fillId="4" borderId="0" xfId="0" applyFont="1" applyFill="1" applyAlignment="1">
      <alignment vertical="center" wrapText="1"/>
    </xf>
    <xf numFmtId="1" fontId="19" fillId="4" borderId="1" xfId="0" applyNumberFormat="1" applyFont="1" applyFill="1" applyBorder="1" applyAlignment="1">
      <alignment horizontal="center" vertical="center"/>
    </xf>
    <xf numFmtId="3" fontId="19" fillId="4" borderId="1" xfId="0" applyNumberFormat="1" applyFont="1" applyFill="1" applyBorder="1" applyAlignment="1">
      <alignment horizontal="center" vertical="center"/>
    </xf>
    <xf numFmtId="0" fontId="0" fillId="10" borderId="0" xfId="0" applyFill="1"/>
    <xf numFmtId="165" fontId="21" fillId="10" borderId="1" xfId="0" applyNumberFormat="1" applyFont="1" applyFill="1" applyBorder="1" applyAlignment="1">
      <alignment horizontal="center" vertical="center"/>
    </xf>
    <xf numFmtId="0" fontId="25" fillId="4" borderId="0" xfId="0" applyFont="1" applyFill="1" applyAlignment="1">
      <alignment vertical="center" wrapText="1"/>
    </xf>
    <xf numFmtId="0" fontId="25" fillId="5" borderId="0" xfId="0" applyFont="1" applyFill="1" applyAlignment="1">
      <alignment vertical="center" wrapText="1"/>
    </xf>
    <xf numFmtId="0" fontId="14" fillId="3" borderId="0" xfId="0" applyFont="1" applyFill="1" applyAlignment="1">
      <alignment horizontal="left" vertical="center"/>
    </xf>
    <xf numFmtId="0" fontId="15" fillId="7" borderId="0" xfId="0" applyFont="1" applyFill="1" applyAlignment="1">
      <alignment horizontal="left" vertical="center"/>
    </xf>
    <xf numFmtId="0" fontId="5" fillId="2" borderId="0" xfId="0" applyFont="1" applyFill="1" applyAlignment="1">
      <alignment horizontal="left" vertical="center"/>
    </xf>
    <xf numFmtId="0" fontId="18" fillId="9" borderId="0" xfId="0" applyFont="1" applyFill="1" applyAlignment="1">
      <alignment horizontal="left" vertical="center" wrapText="1"/>
    </xf>
    <xf numFmtId="0" fontId="19" fillId="4" borderId="2" xfId="0" applyFont="1" applyFill="1" applyBorder="1" applyAlignment="1">
      <alignment horizontal="center" vertical="center"/>
    </xf>
    <xf numFmtId="0" fontId="20" fillId="10" borderId="0" xfId="0" applyFont="1" applyFill="1" applyAlignment="1">
      <alignment vertical="center"/>
    </xf>
    <xf numFmtId="0" fontId="22" fillId="11" borderId="0" xfId="0" applyFont="1" applyFill="1" applyAlignment="1">
      <alignment vertical="center" wrapText="1"/>
    </xf>
    <xf numFmtId="0" fontId="22" fillId="5" borderId="0" xfId="0" applyFont="1" applyFill="1" applyAlignment="1">
      <alignment vertical="center" wrapText="1"/>
    </xf>
    <xf numFmtId="0" fontId="23" fillId="11" borderId="0" xfId="0" applyFont="1" applyFill="1" applyAlignment="1">
      <alignment vertical="center" wrapText="1"/>
    </xf>
    <xf numFmtId="0" fontId="23" fillId="5" borderId="0" xfId="0" applyFont="1" applyFill="1" applyAlignment="1">
      <alignment vertical="center" wrapText="1"/>
    </xf>
    <xf numFmtId="0" fontId="24" fillId="2" borderId="0" xfId="0" applyFont="1" applyFill="1" applyAlignment="1">
      <alignment horizontal="center" vertical="center"/>
    </xf>
    <xf numFmtId="0" fontId="26" fillId="2" borderId="0" xfId="0" applyFont="1" applyFill="1" applyAlignment="1">
      <alignment horizontal="center" vertical="center"/>
    </xf>
    <xf numFmtId="0" fontId="27" fillId="0" borderId="0" xfId="0" applyFont="1"/>
    <xf numFmtId="0" fontId="0" fillId="0" borderId="0" xfId="0" applyProtection="1">
      <protection locked="0"/>
    </xf>
    <xf numFmtId="0" fontId="6" fillId="2" borderId="0" xfId="0" applyFont="1" applyFill="1" applyAlignment="1" applyProtection="1">
      <alignment horizontal="left" vertical="center" indent="1"/>
      <protection locked="0"/>
    </xf>
    <xf numFmtId="0" fontId="7" fillId="4" borderId="0" xfId="0" applyFont="1" applyFill="1" applyAlignment="1" applyProtection="1">
      <alignment horizontal="left" vertical="center" wrapText="1" indent="1"/>
      <protection locked="0"/>
    </xf>
    <xf numFmtId="0" fontId="7" fillId="5" borderId="0" xfId="0" applyFont="1" applyFill="1" applyAlignment="1" applyProtection="1">
      <alignment horizontal="left" vertical="center" wrapText="1" indent="1"/>
      <protection locked="0"/>
    </xf>
    <xf numFmtId="0" fontId="8" fillId="5" borderId="0" xfId="0" applyFont="1" applyFill="1" applyProtection="1">
      <protection locked="0"/>
    </xf>
    <xf numFmtId="0" fontId="9" fillId="5" borderId="0" xfId="0" applyFont="1" applyFill="1" applyAlignment="1" applyProtection="1">
      <alignment wrapText="1"/>
      <protection locked="0"/>
    </xf>
    <xf numFmtId="0" fontId="8" fillId="4" borderId="0" xfId="0" applyFont="1" applyFill="1" applyProtection="1">
      <protection locked="0"/>
    </xf>
    <xf numFmtId="0" fontId="9" fillId="4" borderId="0" xfId="0" applyFont="1" applyFill="1" applyAlignment="1" applyProtection="1">
      <alignment wrapText="1"/>
      <protection locked="0"/>
    </xf>
    <xf numFmtId="0" fontId="10" fillId="6" borderId="0" xfId="0" applyFont="1" applyFill="1" applyAlignment="1" applyProtection="1">
      <alignment horizontal="left" vertical="center" wrapText="1" indent="1"/>
      <protection locked="0"/>
    </xf>
    <xf numFmtId="0" fontId="11" fillId="2" borderId="0" xfId="0" applyFont="1" applyFill="1" applyAlignment="1" applyProtection="1">
      <alignment horizontal="center" vertical="center"/>
      <protection locked="0"/>
    </xf>
    <xf numFmtId="0" fontId="1" fillId="2" borderId="0" xfId="0" applyFont="1" applyFill="1" applyAlignment="1" applyProtection="1">
      <alignment horizontal="center" vertical="center"/>
    </xf>
    <xf numFmtId="0" fontId="2" fillId="2" borderId="0" xfId="0" applyFont="1" applyFill="1" applyAlignment="1" applyProtection="1">
      <alignment horizontal="center" vertical="center"/>
    </xf>
    <xf numFmtId="0" fontId="0" fillId="0" borderId="0" xfId="0" applyProtection="1"/>
    <xf numFmtId="0" fontId="3" fillId="0" borderId="0" xfId="0" applyFont="1" applyAlignment="1" applyProtection="1">
      <alignment horizontal="center" vertical="center" wrapText="1"/>
    </xf>
    <xf numFmtId="0" fontId="4" fillId="0" borderId="0" xfId="0" applyFont="1" applyAlignment="1" applyProtection="1">
      <alignment horizontal="center" vertical="center"/>
    </xf>
    <xf numFmtId="0" fontId="5" fillId="3" borderId="0" xfId="0" applyFont="1" applyFill="1" applyAlignment="1" applyProtection="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D0D0"/>
      <rgbColor rgb="FF808080"/>
      <rgbColor rgb="FF9999FF"/>
      <rgbColor rgb="FF993366"/>
      <rgbColor rgb="FFFFFDE7"/>
      <rgbColor rgb="FFDCEE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E8F5E9"/>
      <rgbColor rgb="FFE8EAF6"/>
      <rgbColor rgb="FFF5F5F5"/>
      <rgbColor rgb="FF99CCFF"/>
      <rgbColor rgb="FFFF99CC"/>
      <rgbColor rgb="FFCC99FF"/>
      <rgbColor rgb="FFFFEBEE"/>
      <rgbColor rgb="FF3366FF"/>
      <rgbColor rgb="FF33CCCC"/>
      <rgbColor rgb="FF99CC00"/>
      <rgbColor rgb="FFFFCC00"/>
      <rgbColor rgb="FFF9A825"/>
      <rgbColor rgb="FFE65100"/>
      <rgbColor rgb="FF666699"/>
      <rgbColor rgb="FF9E9E9E"/>
      <rgbColor rgb="FF1A237E"/>
      <rgbColor rgb="FF2E7D32"/>
      <rgbColor rgb="FF003300"/>
      <rgbColor rgb="FF333300"/>
      <rgbColor rgb="FFC62828"/>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showGridLines="0" tabSelected="1" zoomScaleNormal="100" workbookViewId="0">
      <selection activeCell="A2" sqref="A2:D11"/>
    </sheetView>
  </sheetViews>
  <sheetFormatPr defaultColWidth="8.7109375" defaultRowHeight="15" x14ac:dyDescent="0.25"/>
  <cols>
    <col min="1" max="1" width="3" style="38" customWidth="1"/>
    <col min="2" max="2" width="70" style="38" customWidth="1"/>
    <col min="3" max="3" width="22" style="38" customWidth="1"/>
    <col min="4" max="4" width="3" style="38" customWidth="1"/>
    <col min="5" max="16384" width="8.7109375" style="38"/>
  </cols>
  <sheetData>
    <row r="1" spans="1:4" ht="7.5" customHeight="1" x14ac:dyDescent="0.25"/>
    <row r="2" spans="1:4" ht="45.75" customHeight="1" x14ac:dyDescent="0.25">
      <c r="A2" s="48" t="s">
        <v>0</v>
      </c>
      <c r="B2" s="48"/>
      <c r="C2" s="48"/>
      <c r="D2" s="48"/>
    </row>
    <row r="3" spans="1:4" ht="21.75" customHeight="1" x14ac:dyDescent="0.25">
      <c r="A3" s="49" t="s">
        <v>1</v>
      </c>
      <c r="B3" s="49"/>
      <c r="C3" s="49"/>
      <c r="D3" s="49"/>
    </row>
    <row r="4" spans="1:4" ht="9.75" customHeight="1" x14ac:dyDescent="0.25">
      <c r="A4" s="50"/>
      <c r="B4" s="50"/>
      <c r="C4" s="50"/>
      <c r="D4" s="50"/>
    </row>
    <row r="5" spans="1:4" x14ac:dyDescent="0.25">
      <c r="A5" s="50"/>
      <c r="B5" s="50"/>
      <c r="C5" s="50"/>
      <c r="D5" s="50"/>
    </row>
    <row r="6" spans="1:4" ht="31.5" customHeight="1" x14ac:dyDescent="0.25">
      <c r="A6" s="51" t="s">
        <v>2</v>
      </c>
      <c r="B6" s="51"/>
      <c r="C6" s="51"/>
      <c r="D6" s="51"/>
    </row>
    <row r="7" spans="1:4" ht="31.5" customHeight="1" x14ac:dyDescent="0.25">
      <c r="A7" s="51"/>
      <c r="B7" s="51"/>
      <c r="C7" s="51"/>
      <c r="D7" s="51"/>
    </row>
    <row r="8" spans="1:4" ht="21.75" customHeight="1" x14ac:dyDescent="0.25">
      <c r="A8" s="52" t="s">
        <v>3</v>
      </c>
      <c r="B8" s="52"/>
      <c r="C8" s="52"/>
      <c r="D8" s="52"/>
    </row>
    <row r="9" spans="1:4" ht="9.75" customHeight="1" x14ac:dyDescent="0.25">
      <c r="A9" s="50"/>
      <c r="B9" s="50"/>
      <c r="C9" s="50"/>
      <c r="D9" s="50"/>
    </row>
    <row r="10" spans="1:4" ht="30" customHeight="1" x14ac:dyDescent="0.25">
      <c r="A10" s="53" t="s">
        <v>4</v>
      </c>
      <c r="B10" s="53"/>
      <c r="C10" s="53"/>
      <c r="D10" s="53"/>
    </row>
    <row r="11" spans="1:4" ht="13.5" customHeight="1" x14ac:dyDescent="0.25">
      <c r="A11" s="50"/>
      <c r="B11" s="50"/>
      <c r="C11" s="50"/>
      <c r="D11" s="50"/>
    </row>
    <row r="12" spans="1:4" ht="24" customHeight="1" x14ac:dyDescent="0.25">
      <c r="A12" s="39" t="s">
        <v>5</v>
      </c>
      <c r="B12" s="39"/>
      <c r="C12" s="39"/>
      <c r="D12" s="39"/>
    </row>
    <row r="13" spans="1:4" ht="31.5" customHeight="1" x14ac:dyDescent="0.25">
      <c r="A13" s="40" t="s">
        <v>6</v>
      </c>
      <c r="B13" s="40"/>
      <c r="C13" s="40"/>
      <c r="D13" s="40"/>
    </row>
    <row r="14" spans="1:4" ht="31.5" customHeight="1" x14ac:dyDescent="0.25">
      <c r="A14" s="41" t="s">
        <v>7</v>
      </c>
      <c r="B14" s="41"/>
      <c r="C14" s="41"/>
      <c r="D14" s="41"/>
    </row>
    <row r="15" spans="1:4" ht="31.5" customHeight="1" x14ac:dyDescent="0.25">
      <c r="A15" s="40" t="s">
        <v>8</v>
      </c>
      <c r="B15" s="40"/>
      <c r="C15" s="40"/>
      <c r="D15" s="40"/>
    </row>
    <row r="16" spans="1:4" ht="31.5" customHeight="1" x14ac:dyDescent="0.25">
      <c r="A16" s="41" t="s">
        <v>9</v>
      </c>
      <c r="B16" s="41"/>
      <c r="C16" s="41"/>
      <c r="D16" s="41"/>
    </row>
    <row r="17" spans="1:4" ht="31.5" customHeight="1" x14ac:dyDescent="0.25">
      <c r="A17" s="40" t="s">
        <v>10</v>
      </c>
      <c r="B17" s="40"/>
      <c r="C17" s="40"/>
      <c r="D17" s="40"/>
    </row>
    <row r="18" spans="1:4" ht="31.5" customHeight="1" x14ac:dyDescent="0.25">
      <c r="A18" s="41" t="s">
        <v>11</v>
      </c>
      <c r="B18" s="41"/>
      <c r="C18" s="41"/>
      <c r="D18" s="41"/>
    </row>
    <row r="20" spans="1:4" ht="24" customHeight="1" x14ac:dyDescent="0.25">
      <c r="A20" s="39" t="s">
        <v>12</v>
      </c>
      <c r="B20" s="39"/>
      <c r="C20" s="39"/>
      <c r="D20" s="39"/>
    </row>
    <row r="21" spans="1:4" ht="25.5" customHeight="1" x14ac:dyDescent="0.25">
      <c r="A21" s="42" t="s">
        <v>13</v>
      </c>
      <c r="B21" s="42" t="s">
        <v>14</v>
      </c>
      <c r="C21" s="43" t="s">
        <v>15</v>
      </c>
      <c r="D21" s="43"/>
    </row>
    <row r="22" spans="1:4" ht="25.5" customHeight="1" x14ac:dyDescent="0.25">
      <c r="A22" s="44" t="s">
        <v>13</v>
      </c>
      <c r="B22" s="44" t="s">
        <v>16</v>
      </c>
      <c r="C22" s="45" t="s">
        <v>17</v>
      </c>
      <c r="D22" s="45"/>
    </row>
    <row r="24" spans="1:4" ht="33.75" customHeight="1" x14ac:dyDescent="0.25">
      <c r="A24" s="46" t="s">
        <v>18</v>
      </c>
      <c r="B24" s="46"/>
      <c r="C24" s="46"/>
      <c r="D24" s="46"/>
    </row>
    <row r="26" spans="1:4" ht="21.75" customHeight="1" x14ac:dyDescent="0.25">
      <c r="A26" s="47" t="s">
        <v>19</v>
      </c>
      <c r="B26" s="47"/>
      <c r="C26" s="47"/>
      <c r="D26" s="47"/>
    </row>
  </sheetData>
  <sheetProtection algorithmName="SHA-512" hashValue="O9wefhzRwSRxXIYWBofa7qFTclG0VribeAXS6gW4dMQUl1Yg/F7JrYMrS1gHHTEPENlbNCW+I+oJs7mnaoQwOg==" saltValue="Zf29l84or+4PBKme5dLyTA==" spinCount="100000" sheet="1" objects="1" scenarios="1"/>
  <mergeCells count="17">
    <mergeCell ref="A24:D24"/>
    <mergeCell ref="A26:D26"/>
    <mergeCell ref="A17:D17"/>
    <mergeCell ref="A18:D18"/>
    <mergeCell ref="A20:D20"/>
    <mergeCell ref="C21:D21"/>
    <mergeCell ref="C22:D22"/>
    <mergeCell ref="A12:D12"/>
    <mergeCell ref="A13:D13"/>
    <mergeCell ref="A14:D14"/>
    <mergeCell ref="A15:D15"/>
    <mergeCell ref="A16:D16"/>
    <mergeCell ref="A2:D2"/>
    <mergeCell ref="A3:D3"/>
    <mergeCell ref="A6:D7"/>
    <mergeCell ref="A8:D8"/>
    <mergeCell ref="A10:D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showGridLines="0" zoomScaleNormal="100" workbookViewId="0">
      <pane xSplit="1" ySplit="5" topLeftCell="B39" activePane="bottomRight" state="frozen"/>
      <selection pane="topRight" activeCell="B1" sqref="B1"/>
      <selection pane="bottomLeft" activeCell="A6" sqref="A6"/>
      <selection pane="bottomRight" activeCell="D30" sqref="D30"/>
    </sheetView>
  </sheetViews>
  <sheetFormatPr defaultColWidth="8.7109375" defaultRowHeight="15" x14ac:dyDescent="0.25"/>
  <cols>
    <col min="1" max="1" width="2" customWidth="1"/>
    <col min="2" max="2" width="54.7109375" customWidth="1"/>
    <col min="3" max="3" width="22.28515625" customWidth="1"/>
    <col min="4" max="4" width="47.85546875" customWidth="1"/>
    <col min="5" max="5" width="3" customWidth="1"/>
  </cols>
  <sheetData>
    <row r="1" spans="1:4" ht="7.5" customHeight="1" x14ac:dyDescent="0.25"/>
    <row r="2" spans="1:4" ht="39.75" customHeight="1" x14ac:dyDescent="0.25">
      <c r="A2" s="2" t="s">
        <v>0</v>
      </c>
      <c r="B2" s="2"/>
      <c r="C2" s="1" t="s">
        <v>20</v>
      </c>
      <c r="D2" s="1"/>
    </row>
    <row r="3" spans="1:4" ht="21.75" customHeight="1" x14ac:dyDescent="0.25">
      <c r="A3" s="25" t="s">
        <v>21</v>
      </c>
      <c r="B3" s="25"/>
      <c r="C3" s="25"/>
      <c r="D3" s="25"/>
    </row>
    <row r="4" spans="1:4" ht="19.5" customHeight="1" x14ac:dyDescent="0.25">
      <c r="A4" s="26" t="s">
        <v>22</v>
      </c>
      <c r="B4" s="26"/>
      <c r="C4" s="26"/>
      <c r="D4" s="26"/>
    </row>
    <row r="6" spans="1:4" ht="21.75" customHeight="1" x14ac:dyDescent="0.25">
      <c r="A6" s="27" t="s">
        <v>23</v>
      </c>
      <c r="B6" s="27"/>
      <c r="C6" s="27"/>
      <c r="D6" s="27"/>
    </row>
    <row r="7" spans="1:4" ht="19.5" customHeight="1" x14ac:dyDescent="0.25">
      <c r="A7" s="4"/>
      <c r="B7" s="5" t="s">
        <v>24</v>
      </c>
      <c r="C7" s="6" t="s">
        <v>25</v>
      </c>
      <c r="D7" s="7"/>
    </row>
    <row r="8" spans="1:4" ht="19.5" customHeight="1" x14ac:dyDescent="0.25">
      <c r="A8" s="8"/>
      <c r="B8" s="9" t="s">
        <v>26</v>
      </c>
      <c r="C8" s="10">
        <v>25000</v>
      </c>
      <c r="D8" s="11"/>
    </row>
    <row r="9" spans="1:4" ht="25.5" customHeight="1" x14ac:dyDescent="0.25">
      <c r="A9" s="4"/>
      <c r="B9" s="5" t="s">
        <v>27</v>
      </c>
      <c r="C9" s="10">
        <v>80000</v>
      </c>
      <c r="D9" s="7" t="s">
        <v>28</v>
      </c>
    </row>
    <row r="11" spans="1:4" ht="21.75" customHeight="1" x14ac:dyDescent="0.25">
      <c r="A11" s="27" t="s">
        <v>29</v>
      </c>
      <c r="B11" s="27"/>
      <c r="C11" s="27"/>
      <c r="D11" s="27"/>
    </row>
    <row r="12" spans="1:4" ht="35.25" customHeight="1" x14ac:dyDescent="0.25">
      <c r="A12" s="28" t="s">
        <v>30</v>
      </c>
      <c r="B12" s="28"/>
      <c r="C12" s="28"/>
      <c r="D12" s="28"/>
    </row>
    <row r="13" spans="1:4" ht="30.75" customHeight="1" x14ac:dyDescent="0.25">
      <c r="A13" s="4"/>
      <c r="B13" s="5" t="s">
        <v>31</v>
      </c>
      <c r="C13" s="12">
        <v>46599</v>
      </c>
      <c r="D13" s="7"/>
    </row>
    <row r="14" spans="1:4" ht="19.5" customHeight="1" x14ac:dyDescent="0.25">
      <c r="A14" s="8"/>
      <c r="B14" s="9" t="s">
        <v>32</v>
      </c>
      <c r="C14" s="12">
        <v>46588</v>
      </c>
      <c r="D14" s="11"/>
    </row>
    <row r="15" spans="1:4" ht="31.5" customHeight="1" x14ac:dyDescent="0.25">
      <c r="A15" s="4"/>
      <c r="B15" s="5" t="s">
        <v>33</v>
      </c>
      <c r="C15" s="12">
        <v>46583</v>
      </c>
      <c r="D15" s="7"/>
    </row>
    <row r="16" spans="1:4" ht="31.5" customHeight="1" x14ac:dyDescent="0.25">
      <c r="A16" s="8"/>
      <c r="B16" s="9" t="s">
        <v>34</v>
      </c>
      <c r="C16" s="12">
        <v>46721</v>
      </c>
      <c r="D16" s="11"/>
    </row>
    <row r="17" spans="1:4" ht="33.75" customHeight="1" x14ac:dyDescent="0.25">
      <c r="A17" s="4"/>
      <c r="B17" s="5" t="s">
        <v>35</v>
      </c>
      <c r="C17" s="13">
        <v>0</v>
      </c>
      <c r="D17" s="7" t="s">
        <v>36</v>
      </c>
    </row>
    <row r="19" spans="1:4" ht="21.75" customHeight="1" x14ac:dyDescent="0.25">
      <c r="A19" s="27" t="s">
        <v>37</v>
      </c>
      <c r="B19" s="27"/>
      <c r="C19" s="27"/>
      <c r="D19" s="27"/>
    </row>
    <row r="20" spans="1:4" ht="54.75" customHeight="1" x14ac:dyDescent="0.25">
      <c r="A20" s="28" t="s">
        <v>38</v>
      </c>
      <c r="B20" s="28"/>
      <c r="C20" s="28"/>
      <c r="D20" s="28"/>
    </row>
    <row r="21" spans="1:4" ht="19.5" customHeight="1" x14ac:dyDescent="0.25">
      <c r="A21" s="8"/>
      <c r="B21" s="9" t="s">
        <v>39</v>
      </c>
      <c r="C21" s="14">
        <f>0.1*C9</f>
        <v>8000</v>
      </c>
      <c r="D21" s="11"/>
    </row>
    <row r="22" spans="1:4" ht="19.5" customHeight="1" x14ac:dyDescent="0.25">
      <c r="A22" s="8"/>
      <c r="B22" s="9" t="s">
        <v>40</v>
      </c>
      <c r="C22" s="14">
        <f>C21</f>
        <v>8000</v>
      </c>
      <c r="D22" s="11"/>
    </row>
    <row r="23" spans="1:4" ht="19.5" customHeight="1" x14ac:dyDescent="0.25">
      <c r="A23" s="4"/>
      <c r="B23" s="15" t="s">
        <v>41</v>
      </c>
      <c r="C23" s="29" t="str">
        <f>IF(C8&gt;=C22,"Yes — Interest Applies","No — Below Threshold, No Interest")</f>
        <v>Yes — Interest Applies</v>
      </c>
      <c r="D23" s="29"/>
    </row>
    <row r="25" spans="1:4" ht="21.75" customHeight="1" x14ac:dyDescent="0.25">
      <c r="A25" s="27" t="s">
        <v>42</v>
      </c>
      <c r="B25" s="27"/>
      <c r="C25" s="27"/>
      <c r="D25" s="27"/>
    </row>
    <row r="26" spans="1:4" ht="19.5" customHeight="1" x14ac:dyDescent="0.25">
      <c r="A26" s="8"/>
      <c r="B26" s="9" t="s">
        <v>43</v>
      </c>
      <c r="C26" s="16">
        <f>IF(C7="TDS/TCS/Advance Tax",IF(C14&lt;=C13,DATE(YEAR(C13),4,1),C14),MAX(C14,C15))</f>
        <v>46478</v>
      </c>
      <c r="D26" s="11"/>
    </row>
    <row r="27" spans="1:4" ht="19.5" customHeight="1" x14ac:dyDescent="0.25">
      <c r="A27" s="8"/>
      <c r="B27" s="9" t="s">
        <v>44</v>
      </c>
      <c r="C27" s="17">
        <f>IF(C16&lt;=C26,0,(YEAR(C16)-YEAR(C26))*12+MONTH(C16)-MONTH(C26)+1)</f>
        <v>8</v>
      </c>
      <c r="D27" s="11"/>
    </row>
    <row r="28" spans="1:4" ht="19.5" customHeight="1" x14ac:dyDescent="0.25">
      <c r="A28" s="4"/>
      <c r="B28" s="18" t="s">
        <v>45</v>
      </c>
      <c r="C28" s="19">
        <f>MAX(0,C27-C17)</f>
        <v>8</v>
      </c>
      <c r="D28" s="7"/>
    </row>
    <row r="30" spans="1:4" ht="63" customHeight="1" x14ac:dyDescent="0.25">
      <c r="A30" s="4"/>
      <c r="B30" s="18" t="s">
        <v>46</v>
      </c>
      <c r="C30" s="20">
        <f>ROUNDDOWN(C8,-2)</f>
        <v>25000</v>
      </c>
      <c r="D30" s="7" t="s">
        <v>47</v>
      </c>
    </row>
    <row r="32" spans="1:4" ht="24" customHeight="1" x14ac:dyDescent="0.25">
      <c r="A32" s="21"/>
      <c r="B32" s="30" t="s">
        <v>48</v>
      </c>
      <c r="C32" s="30"/>
      <c r="D32" s="22">
        <f>IF(C23&lt;&gt;"Yes — Interest Applies",0,ROUND(C30*0.5%*C28,0))</f>
        <v>1000</v>
      </c>
    </row>
    <row r="34" spans="1:4" ht="21.75" customHeight="1" x14ac:dyDescent="0.25">
      <c r="A34" s="27" t="s">
        <v>49</v>
      </c>
      <c r="B34" s="27"/>
      <c r="C34" s="27"/>
      <c r="D34" s="27"/>
    </row>
    <row r="35" spans="1:4" ht="33.75" customHeight="1" x14ac:dyDescent="0.25">
      <c r="B35" s="31" t="s">
        <v>50</v>
      </c>
      <c r="C35" s="31"/>
      <c r="D35" s="31"/>
    </row>
    <row r="36" spans="1:4" ht="33.75" customHeight="1" x14ac:dyDescent="0.25">
      <c r="B36" s="32" t="s">
        <v>51</v>
      </c>
      <c r="C36" s="32"/>
      <c r="D36" s="32"/>
    </row>
    <row r="37" spans="1:4" ht="33.75" customHeight="1" x14ac:dyDescent="0.25">
      <c r="B37" s="31" t="s">
        <v>52</v>
      </c>
      <c r="C37" s="31"/>
      <c r="D37" s="31"/>
    </row>
    <row r="38" spans="1:4" ht="33.75" customHeight="1" x14ac:dyDescent="0.25">
      <c r="B38" s="32" t="s">
        <v>53</v>
      </c>
      <c r="C38" s="32"/>
      <c r="D38" s="32"/>
    </row>
    <row r="39" spans="1:4" ht="33.75" customHeight="1" x14ac:dyDescent="0.25">
      <c r="B39" s="31" t="s">
        <v>54</v>
      </c>
      <c r="C39" s="31"/>
      <c r="D39" s="31"/>
    </row>
    <row r="40" spans="1:4" ht="33.75" customHeight="1" x14ac:dyDescent="0.25">
      <c r="B40" s="32" t="s">
        <v>55</v>
      </c>
      <c r="C40" s="32"/>
      <c r="D40" s="32"/>
    </row>
    <row r="41" spans="1:4" ht="33.75" customHeight="1" x14ac:dyDescent="0.25">
      <c r="B41" s="33" t="s">
        <v>56</v>
      </c>
      <c r="C41" s="33"/>
      <c r="D41" s="33"/>
    </row>
    <row r="42" spans="1:4" ht="33.75" customHeight="1" x14ac:dyDescent="0.25">
      <c r="B42" s="34" t="s">
        <v>57</v>
      </c>
      <c r="C42" s="34"/>
      <c r="D42" s="34"/>
    </row>
    <row r="43" spans="1:4" ht="33.75" customHeight="1" x14ac:dyDescent="0.25">
      <c r="B43" s="33" t="s">
        <v>58</v>
      </c>
      <c r="C43" s="33"/>
      <c r="D43" s="33"/>
    </row>
    <row r="45" spans="1:4" ht="21.75" customHeight="1" x14ac:dyDescent="0.25">
      <c r="A45" s="3" t="s">
        <v>19</v>
      </c>
      <c r="B45" s="3"/>
      <c r="C45" s="3"/>
      <c r="D45" s="3"/>
    </row>
  </sheetData>
  <mergeCells count="23">
    <mergeCell ref="B42:D42"/>
    <mergeCell ref="B43:D43"/>
    <mergeCell ref="A45:D45"/>
    <mergeCell ref="B37:D37"/>
    <mergeCell ref="B38:D38"/>
    <mergeCell ref="B39:D39"/>
    <mergeCell ref="B40:D40"/>
    <mergeCell ref="B41:D41"/>
    <mergeCell ref="A25:D25"/>
    <mergeCell ref="B32:C32"/>
    <mergeCell ref="A34:D34"/>
    <mergeCell ref="B35:D35"/>
    <mergeCell ref="B36:D36"/>
    <mergeCell ref="A11:D11"/>
    <mergeCell ref="A12:D12"/>
    <mergeCell ref="A19:D19"/>
    <mergeCell ref="A20:D20"/>
    <mergeCell ref="C23:D23"/>
    <mergeCell ref="A2:B2"/>
    <mergeCell ref="C2:D2"/>
    <mergeCell ref="A3:D3"/>
    <mergeCell ref="A4:D4"/>
    <mergeCell ref="A6:D6"/>
  </mergeCells>
  <dataValidations count="1">
    <dataValidation type="list" sqref="C7" xr:uid="{00000000-0002-0000-0100-000000000000}">
      <formula1>"TDS/TCS/Advance Tax,Self-Assessment Tax"</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showGridLines="0" topLeftCell="A13" zoomScaleNormal="100" workbookViewId="0">
      <selection sqref="A1:XFD1048576"/>
    </sheetView>
  </sheetViews>
  <sheetFormatPr defaultColWidth="8.7109375" defaultRowHeight="15" x14ac:dyDescent="0.25"/>
  <cols>
    <col min="1" max="1" width="4" style="37" customWidth="1"/>
    <col min="2" max="2" width="100" style="37" customWidth="1"/>
    <col min="3" max="3" width="4" style="37" customWidth="1"/>
    <col min="4" max="16384" width="8.7109375" style="37"/>
  </cols>
  <sheetData>
    <row r="1" spans="1:3" ht="30" customHeight="1" x14ac:dyDescent="0.25">
      <c r="A1" s="35" t="s">
        <v>59</v>
      </c>
      <c r="B1" s="35"/>
      <c r="C1" s="35"/>
    </row>
    <row r="2" spans="1:3" ht="7.5" customHeight="1" x14ac:dyDescent="0.25"/>
    <row r="3" spans="1:3" ht="39.75" customHeight="1" x14ac:dyDescent="0.25">
      <c r="B3" s="23" t="s">
        <v>60</v>
      </c>
    </row>
    <row r="5" spans="1:3" ht="39.75" customHeight="1" x14ac:dyDescent="0.25">
      <c r="B5" s="24" t="s">
        <v>61</v>
      </c>
    </row>
    <row r="7" spans="1:3" ht="39.75" customHeight="1" x14ac:dyDescent="0.25">
      <c r="B7" s="23" t="s">
        <v>62</v>
      </c>
    </row>
    <row r="9" spans="1:3" ht="39.75" customHeight="1" x14ac:dyDescent="0.25">
      <c r="B9" s="24" t="s">
        <v>63</v>
      </c>
    </row>
    <row r="11" spans="1:3" ht="39.75" customHeight="1" x14ac:dyDescent="0.25">
      <c r="B11" s="23" t="s">
        <v>64</v>
      </c>
    </row>
    <row r="13" spans="1:3" ht="39.75" customHeight="1" x14ac:dyDescent="0.25">
      <c r="B13" s="24" t="s">
        <v>65</v>
      </c>
    </row>
    <row r="15" spans="1:3" ht="39.75" customHeight="1" x14ac:dyDescent="0.25">
      <c r="B15" s="23" t="s">
        <v>66</v>
      </c>
    </row>
    <row r="17" spans="1:3" ht="39.75" customHeight="1" x14ac:dyDescent="0.25">
      <c r="B17" s="24" t="s">
        <v>67</v>
      </c>
    </row>
    <row r="20" spans="1:3" ht="21.75" customHeight="1" x14ac:dyDescent="0.25">
      <c r="A20" s="36" t="s">
        <v>68</v>
      </c>
      <c r="B20" s="36"/>
      <c r="C20" s="36"/>
    </row>
  </sheetData>
  <mergeCells count="2">
    <mergeCell ref="A1:C1"/>
    <mergeCell ref="A20:C20"/>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 Cover Page</vt:lpstr>
      <vt:lpstr>💰 Refund Interest Calculator</vt:lpstr>
      <vt:lpstr>📘 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dc:description/>
  <cp:lastModifiedBy>madhu roy</cp:lastModifiedBy>
  <cp:revision>0</cp:revision>
  <dcterms:created xsi:type="dcterms:W3CDTF">2026-09-16T16:25:15Z</dcterms:created>
  <dcterms:modified xsi:type="dcterms:W3CDTF">2026-09-16T17:37:14Z</dcterms:modified>
  <dc:language>en-US</dc:language>
</cp:coreProperties>
</file>