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CER Data website\MAYA\taxbizmantra site\EXCEL Tax Template\leav encashment excel temlate\"/>
    </mc:Choice>
  </mc:AlternateContent>
  <xr:revisionPtr revIDLastSave="0" documentId="13_ncr:1_{654C19AD-12E9-4908-A28D-46F91081E84B}" xr6:coauthVersionLast="47" xr6:coauthVersionMax="47" xr10:uidLastSave="{00000000-0000-0000-0000-000000000000}"/>
  <bookViews>
    <workbookView xWindow="-120" yWindow="-120" windowWidth="25440" windowHeight="15270" tabRatio="500" xr2:uid="{00000000-000D-0000-FFFF-FFFF00000000}"/>
  </bookViews>
  <sheets>
    <sheet name="📄 Cover Page" sheetId="1" r:id="rId1"/>
    <sheet name="🌴 Leave Encashment Calc"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5" i="2" l="1"/>
  <c r="C22" i="2"/>
  <c r="C21" i="2"/>
  <c r="C19" i="2"/>
  <c r="C20" i="2" s="1"/>
  <c r="D23" i="2" s="1"/>
  <c r="D24" i="2" s="1"/>
  <c r="C18" i="2"/>
</calcChain>
</file>

<file path=xl/sharedStrings.xml><?xml version="1.0" encoding="utf-8"?>
<sst xmlns="http://schemas.openxmlformats.org/spreadsheetml/2006/main" count="67" uniqueCount="64">
  <si>
    <t>TAXBIZMANTRA.COM</t>
  </si>
  <si>
    <t>Free Excel Utility Series — Personal Finance</t>
  </si>
  <si>
    <t>Leave Encashment Exemption Calculator</t>
  </si>
  <si>
    <t>Section 10(10AA), Income Tax Act, 1961 — new Act section number NOT independently confirmed</t>
  </si>
  <si>
    <t>Tax Year 2026-27 (FY 2026-27)  |  Rs 25 Lakh Lifetime Cap  |  Free Download</t>
  </si>
  <si>
    <t xml:space="preserve">  ✅  WHAT THIS CALCULATOR DOES</t>
  </si>
  <si>
    <t xml:space="preserve">  •  Correctly distinguishes leave encashment received AT retirement/resignation (eligible for exemption) from encashment DURING service (fully taxable, no exemption at all — a common point of confusion).</t>
  </si>
  <si>
    <t xml:space="preserve">  •  Government employees: fully exempt, no ceiling. Non-government employees: exempt as the least of four amounts — actual amount received, the Rs 25 lakh lifetime cap, 10 months' average salary, and the cash equivalent of eligible leave.</t>
  </si>
  <si>
    <t xml:space="preserve">  •  Correctly caps the eligible leave days at 30 per completed year of service, regardless of how many days your employer's own policy lets you accumulate — a frequent source of overstated exemption claims.</t>
  </si>
  <si>
    <t xml:space="preserve">  •  Applies the Rs 25 lakh cap correctly as a lifetime aggregate across every employer, not a fresh limit each time — raised from the old Rs 3 lakh limit via CBDT Notification 31/2023.</t>
  </si>
  <si>
    <t xml:space="preserve">  •  Available under both tax regimes — this exemption is not restricted to the Old Regime.</t>
  </si>
  <si>
    <t xml:space="preserve">  •  Zero formula errors — recalculates instantly when you change an input.</t>
  </si>
  <si>
    <t xml:space="preserve">  📁  INSIDE THIS WORKBOOK</t>
  </si>
  <si>
    <t xml:space="preserve">  ►</t>
  </si>
  <si>
    <t>🌴 Leave Encashment Calculator</t>
  </si>
  <si>
    <t>Enter your service, leave, and encashment details to compute the exempt amount.</t>
  </si>
  <si>
    <t>📘 How to Use</t>
  </si>
  <si>
    <t>A step-by-step walkthrough of the calculator.</t>
  </si>
  <si>
    <t xml:space="preserve">  ⚠️  SECTION NUMBER CAVEAT: Under the Income Tax Act, 2025, this provision's exact new section/schedule reference could not be independently confirmed — one source claims 'Section 19,' but that number is already separately and reliably confirmed elsewhere in this series as the Standard Deduction provision, making that specific claim very likely wrong. We cite the old Act's Section 10(10AA) instead, since the substance and Rs 25 lakh limit are confirmed unchanged. Not a substitute for professional tax advice.</t>
  </si>
  <si>
    <t>© 2025-26 taxbizmantra.com  |  Free Tax Excel Utility Series  |  Leave Encashment Exemption Calculator</t>
  </si>
  <si>
    <t>Leave Encashment</t>
  </si>
  <si>
    <t xml:space="preserve">  Tax Year 2026-27  |  Section 10(10AA) — new Act reference not independently confirmed</t>
  </si>
  <si>
    <t xml:space="preserve">  ⚡  Blue cells are INPUT fields  |  All amounts in ₹ unless stated otherwise</t>
  </si>
  <si>
    <t xml:space="preserve">  📋  SECTION A : BASIC DETAILS</t>
  </si>
  <si>
    <t xml:space="preserve">  ► Employee Category  [Select from dropdown ▼]</t>
  </si>
  <si>
    <t>Non-Government</t>
  </si>
  <si>
    <t xml:space="preserve">  ► When Received?  [Select from dropdown ▼]</t>
  </si>
  <si>
    <t>At Retirement / Resignation</t>
  </si>
  <si>
    <t>Leave encashment DURING service is fully taxable — no exemption applies at all, regardless of category.</t>
  </si>
  <si>
    <t xml:space="preserve">  💼  SECTION B : SERVICE &amp; LEAVE DETAILS</t>
  </si>
  <si>
    <t xml:space="preserve">  ► Completed Years of Service</t>
  </si>
  <si>
    <t xml:space="preserve">  ► Earned Leave Standing to Credit (days, per your employer's own records)</t>
  </si>
  <si>
    <t>Your actual accumulated balance — even if your employer's policy allows more than 30 days/year to accrue, only 30/year counts for the exemption.</t>
  </si>
  <si>
    <t xml:space="preserve">  ► Average Monthly Salary of Last 10 Months — Basic + DA (₹)</t>
  </si>
  <si>
    <t>Only the DA portion that forms part of retirement benefit computation counts here — not necessarily all of it. Fixed-percentage turnover commission also technically counts if applicable to you. See Section D.</t>
  </si>
  <si>
    <t xml:space="preserve">  ► Actual Leave Encashment Received (₹)</t>
  </si>
  <si>
    <t xml:space="preserve">  ► Exemption Already Claimed from an Earlier Employer, if any (₹)</t>
  </si>
  <si>
    <t>The Rs 25 lakh exemption is a LIFETIME cap across every employer in your career, not a fresh limit each time.</t>
  </si>
  <si>
    <t xml:space="preserve">  🧮  SECTION C : EXEMPTION COMPUTATION</t>
  </si>
  <si>
    <t xml:space="preserve">  Maximum Eligible Leave Days (30 x completed years of service)</t>
  </si>
  <si>
    <t xml:space="preserve">  Eligible Leave Days (lower of actual balance and the 30/year cap)</t>
  </si>
  <si>
    <t xml:space="preserve">  Cash Equivalent of Eligible Leave (Average Salary / 30 x Eligible Days)</t>
  </si>
  <si>
    <t xml:space="preserve">  10 Months' Average Salary</t>
  </si>
  <si>
    <t xml:space="preserve">  Remaining Lifetime Cap (Rs 25,00,000 less already claimed)</t>
  </si>
  <si>
    <t xml:space="preserve">  EXEMPT LEAVE ENCASHMENT</t>
  </si>
  <si>
    <t xml:space="preserve">  TAXABLE LEAVE ENCASHMENT (added to Salary income)</t>
  </si>
  <si>
    <t xml:space="preserve">  📌  SECTION D : IMPORTANT NOTES &amp; DISCLAIMERS</t>
  </si>
  <si>
    <t xml:space="preserve">  1.  GOVERNING PROVISION: Section 10(10AA), Income Tax Act, 1961 (CBDT Notification 31/2023 raised the limit from Rs 3 lakh to Rs 25 lakh, effective 1 April 2023). Under the Income Tax Act, 2025, the exact new section/schedule reference could not be independently confirmed at the time of writing — verify the current citation before relying on it for a formal filing. The substance and Rs 25 lakh limit are confirmed unchanged either way.</t>
  </si>
  <si>
    <t xml:space="preserve">  2.  DURING SERVICE vs AT RETIREMENT — THE MOST COMMON MISTAKE: This exemption applies ONLY to leave encashed AT retirement, resignation, or otherwise leaving service. Encashing leave WHILE STILL EMPLOYED is fully taxable, with no exemption at all — this trips up more people than any other part of this provision.</t>
  </si>
  <si>
    <t xml:space="preserve">  3.  THE 30-DAYS-PER-YEAR CAP IS ABSOLUTE: Your employer's leave policy might let you accrue 45 or 60 days a year, but the tax exemption calculation only ever counts 30 days per completed year of service — using your full accumulated balance instead of this capped figure overstates your exemption.</t>
  </si>
  <si>
    <t xml:space="preserve">  4.  THE RS 25 LAKH CAP IS A CAREER-LONG LIMIT: Not per employer, not per instance — the aggregate across every leave encashment you receive in your working life. Track what you've already claimed and enter it in Section B.</t>
  </si>
  <si>
    <t xml:space="preserve">  5.  AVAILABLE UNDER BOTH REGIMES: Unlike many salary exemptions, this one is not restricted to the Old Regime.</t>
  </si>
  <si>
    <t xml:space="preserve">  6.  'SALARY' HERE IS NARROWER THAN 'BASIC + DA' SOUNDS: The statutory definition is Basic Pay, plus only the portion of Dearness Allowance that forms part of retirement benefit computation (not necessarily your full DA), plus fixed-percentage-of-turnover commission where applicable — it excludes HRA, other allowances, and bonuses entirely. If your DA doesn't fully qualify for retirement benefits, using your full DA in this calculator will overstate both the cash-equivalent and 10-month-average figures.</t>
  </si>
  <si>
    <t xml:space="preserve">  7.  GRATUITY IS A DIFFERENT PROVISION: Leave encashment and gratuity have separate formulas, separate caps, and are governed by different laws — do not combine them or assume one calculator covers both. See this series' dedicated Gratuity Exemption Calculator.</t>
  </si>
  <si>
    <t xml:space="preserve">  8.  DISCLAIMER: For estimation purposes only. Not a substitute for professional tax advice.</t>
  </si>
  <si>
    <t>HOW TO USE — Leave Encashment Exemption Calculator</t>
  </si>
  <si>
    <t xml:space="preserve">  STEP 1:  Select your Employee Category, and critically, WHEN you received (or will receive) the encashment — at retirement/resignation, or during service. These two choices change everything below.</t>
  </si>
  <si>
    <t xml:space="preserve">  STEP 2:  Enter your Completed Years of Service and your actual Earned Leave balance in days — don't pre-cap it yourself, the calculator applies the 30-days-per-year rule for you.</t>
  </si>
  <si>
    <t xml:space="preserve">  STEP 3:  Enter your Average Monthly Salary of the Last 10 Months (Basic + DA), the Actual Leave Encashment you received, and any exemption already claimed from an earlier employer.</t>
  </si>
  <si>
    <t xml:space="preserve">  STEP 4:  Section C shows all four comparison amounts and the final Exempt / Taxable split. If you selected 'During Service', read the red warning — none of the exemption applies.</t>
  </si>
  <si>
    <t xml:space="preserve">  WHO IS THIS FOR?:  Anyone who has received, or is about to receive, a leave encashment payout on retirement or resignation, or who wants to understand the tax cost of encashing leave while still employed.</t>
  </si>
  <si>
    <t xml:space="preserve">  DON'T CONFUSE THIS WITH GRATUITY:  They're taxed under completely separate provisions with different formulas and different caps. Use this series' Gratuity Exemption Calculator separately for that.</t>
  </si>
  <si>
    <t xml:space="preserve">  DISCLAIMER:  For estimation only. The exact Income Tax Act, 2025 section reference for this provision could not be independently confirmed at the time of writing — always verify current provisions before relying on this for a real filing.</t>
  </si>
  <si>
    <t>© taxbizmantra.com  |  Free Tax Excel Utility Series  |  Leave Encashment Exemption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</si>
</sst>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
  </numFmts>
  <fonts count="26" x14ac:knownFonts="1">
    <font>
      <sz val="11"/>
      <color theme="1"/>
      <name val="Calibri"/>
      <family val="2"/>
      <charset val="1"/>
    </font>
    <font>
      <b/>
      <sz val="22"/>
      <color rgb="FFF9A825"/>
      <name val="Times New Roman"/>
      <family val="1"/>
    </font>
    <font>
      <i/>
      <sz val="11"/>
      <color rgb="FFFFFFFF"/>
      <name val="Times New Roman"/>
      <family val="1"/>
    </font>
    <font>
      <b/>
      <sz val="24"/>
      <color rgb="FF1A237E"/>
      <name val="Times New Roman"/>
      <family val="1"/>
    </font>
    <font>
      <i/>
      <sz val="12"/>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b/>
      <sz val="9"/>
      <color rgb="FFC62828"/>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sz val="10"/>
      <color rgb="FF0000FF"/>
      <name val="Times New Roman"/>
      <family val="1"/>
    </font>
    <font>
      <i/>
      <sz val="8"/>
      <color rgb="FF9E9E9E"/>
      <name val="Times New Roman"/>
      <family val="1"/>
    </font>
    <font>
      <b/>
      <sz val="13"/>
      <color rgb="FF212121"/>
      <name val="Times New Roman"/>
      <family val="1"/>
    </font>
    <font>
      <b/>
      <sz val="13"/>
      <color rgb="FF2E7D32"/>
      <name val="Times New Roman"/>
      <family val="1"/>
    </font>
    <font>
      <b/>
      <sz val="12"/>
      <color rgb="FFF9A825"/>
      <name val="Times New Roman"/>
      <family val="1"/>
    </font>
    <font>
      <sz val="9"/>
      <color rgb="FFC62828"/>
      <name val="Times New Roman"/>
      <family val="1"/>
    </font>
    <font>
      <sz val="9"/>
      <color rgb="FF9E9E9E"/>
      <name val="Times New Roman"/>
      <family val="1"/>
    </font>
    <font>
      <b/>
      <sz val="14"/>
      <color rgb="FFF9A825"/>
      <name val="Times New Roman"/>
      <family val="1"/>
    </font>
    <font>
      <b/>
      <sz val="11"/>
      <color rgb="FF212121"/>
      <name val="Times New Roman"/>
      <family val="1"/>
    </font>
    <font>
      <sz val="11"/>
      <color rgb="FFF9A825"/>
      <name val="Times New Roman"/>
      <family val="1"/>
    </font>
  </fonts>
  <fills count="11">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DCEEFF"/>
        <bgColor rgb="FFE8EAF6"/>
      </patternFill>
    </fill>
    <fill>
      <patternFill patternType="solid">
        <fgColor rgb="FFE8F5E9"/>
        <bgColor rgb="FFF5F5F5"/>
      </patternFill>
    </fill>
    <fill>
      <patternFill patternType="solid">
        <fgColor rgb="FFF5F5F5"/>
        <bgColor rgb="FFE8F5E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49">
    <xf numFmtId="0" fontId="0" fillId="0" borderId="0" xfId="0"/>
    <xf numFmtId="0" fontId="13" fillId="2" borderId="0" xfId="0" applyFont="1" applyFill="1" applyAlignment="1">
      <alignment horizontal="right" vertical="center" wrapText="1" indent="1"/>
    </xf>
    <xf numFmtId="0" fontId="12" fillId="2" borderId="0" xfId="0" applyFont="1" applyFill="1" applyAlignment="1">
      <alignment horizontal="left" vertical="center" indent="1"/>
    </xf>
    <xf numFmtId="0" fontId="11" fillId="2" borderId="0" xfId="0" applyFont="1" applyFill="1" applyAlignment="1">
      <alignment horizontal="center" vertical="center"/>
    </xf>
    <xf numFmtId="0" fontId="0" fillId="4" borderId="0" xfId="0" applyFill="1"/>
    <xf numFmtId="0" fontId="7" fillId="4" borderId="0" xfId="0" applyFont="1" applyFill="1" applyAlignment="1">
      <alignment vertical="center" wrapText="1"/>
    </xf>
    <xf numFmtId="0" fontId="16" fillId="8" borderId="1" xfId="0" applyFont="1" applyFill="1" applyBorder="1" applyAlignment="1">
      <alignment horizontal="center" vertical="center"/>
    </xf>
    <xf numFmtId="0" fontId="17"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0" fontId="17" fillId="5" borderId="0" xfId="0" applyFont="1" applyFill="1" applyAlignment="1">
      <alignment vertical="center" wrapText="1"/>
    </xf>
    <xf numFmtId="1" fontId="16" fillId="8" borderId="1" xfId="0" applyNumberFormat="1" applyFont="1" applyFill="1" applyBorder="1" applyAlignment="1">
      <alignment horizontal="center" vertical="center"/>
    </xf>
    <xf numFmtId="3" fontId="16" fillId="8" borderId="1" xfId="0"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0" fontId="0" fillId="9" borderId="0" xfId="0" applyFill="1"/>
    <xf numFmtId="164" fontId="19" fillId="9" borderId="1" xfId="0" applyNumberFormat="1" applyFont="1" applyFill="1" applyBorder="1" applyAlignment="1">
      <alignment horizontal="center" vertical="center"/>
    </xf>
    <xf numFmtId="0" fontId="0" fillId="2" borderId="0" xfId="0" applyFill="1"/>
    <xf numFmtId="164" fontId="20" fillId="2" borderId="1" xfId="0" applyNumberFormat="1" applyFont="1" applyFill="1" applyBorder="1" applyAlignment="1">
      <alignment horizontal="center" vertical="center"/>
    </xf>
    <xf numFmtId="0" fontId="24" fillId="4" borderId="0" xfId="0" applyFont="1" applyFill="1" applyAlignment="1">
      <alignment vertical="center" wrapText="1"/>
    </xf>
    <xf numFmtId="0" fontId="24" fillId="5" borderId="0" xfId="0" applyFont="1" applyFill="1" applyAlignment="1">
      <alignment vertical="center" wrapText="1"/>
    </xf>
    <xf numFmtId="0" fontId="14" fillId="3" borderId="0" xfId="0" applyFont="1" applyFill="1" applyAlignment="1">
      <alignment horizontal="left" vertical="center"/>
    </xf>
    <xf numFmtId="0" fontId="15" fillId="7" borderId="0" xfId="0" applyFont="1" applyFill="1" applyAlignment="1">
      <alignment horizontal="left" vertical="center"/>
    </xf>
    <xf numFmtId="0" fontId="5" fillId="2" borderId="0" xfId="0" applyFont="1" applyFill="1" applyAlignment="1">
      <alignment horizontal="left" vertical="center"/>
    </xf>
    <xf numFmtId="0" fontId="18" fillId="9" borderId="0" xfId="0" applyFont="1" applyFill="1" applyAlignment="1">
      <alignment vertical="center"/>
    </xf>
    <xf numFmtId="0" fontId="20" fillId="2" borderId="0" xfId="0" applyFont="1" applyFill="1" applyAlignment="1">
      <alignment vertical="center"/>
    </xf>
    <xf numFmtId="0" fontId="10" fillId="6" borderId="0" xfId="0" applyFont="1" applyFill="1" applyAlignment="1">
      <alignment vertical="center" wrapText="1"/>
    </xf>
    <xf numFmtId="0" fontId="21" fillId="10" borderId="0" xfId="0" applyFont="1" applyFill="1" applyAlignment="1">
      <alignment vertical="center" wrapText="1"/>
    </xf>
    <xf numFmtId="0" fontId="21" fillId="5" borderId="0" xfId="0" applyFont="1" applyFill="1" applyAlignment="1">
      <alignment vertical="center" wrapText="1"/>
    </xf>
    <xf numFmtId="0" fontId="22" fillId="10" borderId="0" xfId="0" applyFont="1" applyFill="1" applyAlignment="1">
      <alignment vertical="center" wrapText="1"/>
    </xf>
    <xf numFmtId="0" fontId="23" fillId="2" borderId="0" xfId="0" applyFont="1" applyFill="1" applyAlignment="1">
      <alignment horizontal="center" vertical="center"/>
    </xf>
    <xf numFmtId="0" fontId="25" fillId="2" borderId="0" xfId="0" applyFont="1" applyFill="1" applyAlignment="1">
      <alignment horizontal="center" vertical="center"/>
    </xf>
    <xf numFmtId="0" fontId="0" fillId="0" borderId="0" xfId="0" applyProtection="1">
      <protection locked="0"/>
    </xf>
    <xf numFmtId="0" fontId="6" fillId="2" borderId="0" xfId="0" applyFont="1" applyFill="1" applyAlignment="1" applyProtection="1">
      <alignment horizontal="left" vertical="center" indent="1"/>
      <protection locked="0"/>
    </xf>
    <xf numFmtId="0" fontId="7" fillId="4" borderId="0" xfId="0" applyFont="1" applyFill="1" applyAlignment="1" applyProtection="1">
      <alignment horizontal="left" vertical="center" wrapText="1" indent="1"/>
      <protection locked="0"/>
    </xf>
    <xf numFmtId="0" fontId="7" fillId="5" borderId="0" xfId="0" applyFont="1" applyFill="1" applyAlignment="1" applyProtection="1">
      <alignment horizontal="left" vertical="center" wrapText="1" indent="1"/>
      <protection locked="0"/>
    </xf>
    <xf numFmtId="0" fontId="8" fillId="5" borderId="0" xfId="0" applyFont="1" applyFill="1" applyProtection="1">
      <protection locked="0"/>
    </xf>
    <xf numFmtId="0" fontId="9" fillId="5" borderId="0" xfId="0" applyFont="1" applyFill="1" applyAlignment="1" applyProtection="1">
      <alignment wrapText="1"/>
      <protection locked="0"/>
    </xf>
    <xf numFmtId="0" fontId="8" fillId="4" borderId="0" xfId="0" applyFont="1" applyFill="1" applyProtection="1">
      <protection locked="0"/>
    </xf>
    <xf numFmtId="0" fontId="9" fillId="4" borderId="0" xfId="0" applyFont="1" applyFill="1" applyAlignment="1" applyProtection="1">
      <alignment wrapText="1"/>
      <protection locked="0"/>
    </xf>
    <xf numFmtId="0" fontId="10" fillId="6" borderId="0" xfId="0" applyFont="1" applyFill="1" applyAlignment="1" applyProtection="1">
      <alignment horizontal="left" vertical="center" wrapText="1" indent="1"/>
      <protection locked="0"/>
    </xf>
    <xf numFmtId="0" fontId="11" fillId="2" borderId="0" xfId="0" applyFont="1" applyFill="1" applyAlignment="1" applyProtection="1">
      <alignment horizontal="center" vertical="center"/>
      <protection locked="0"/>
    </xf>
    <xf numFmtId="0" fontId="1" fillId="2" borderId="0" xfId="0" applyFont="1" applyFill="1" applyAlignment="1" applyProtection="1">
      <alignment horizontal="center" vertical="center"/>
    </xf>
    <xf numFmtId="0" fontId="2" fillId="2" borderId="0" xfId="0" applyFont="1" applyFill="1" applyAlignment="1" applyProtection="1">
      <alignment horizontal="center" vertical="center"/>
    </xf>
    <xf numFmtId="0" fontId="0" fillId="0" borderId="0" xfId="0" applyProtection="1"/>
    <xf numFmtId="0" fontId="3" fillId="0" borderId="0" xfId="0" applyFont="1" applyAlignment="1" applyProtection="1">
      <alignment horizontal="center" vertical="center" wrapText="1"/>
    </xf>
    <xf numFmtId="0" fontId="4" fillId="0" borderId="0" xfId="0" applyFont="1" applyAlignment="1" applyProtection="1">
      <alignment horizontal="center" vertical="center"/>
    </xf>
    <xf numFmtId="0" fontId="5" fillId="3" borderId="0" xfId="0" applyFont="1" applyFill="1" applyAlignment="1" applyProtection="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DE7"/>
      <rgbColor rgb="FFDCEEFF"/>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showGridLines="0" tabSelected="1" zoomScaleNormal="100" workbookViewId="0">
      <selection activeCell="A2" sqref="A2:D10"/>
    </sheetView>
  </sheetViews>
  <sheetFormatPr defaultColWidth="8.7109375" defaultRowHeight="15" x14ac:dyDescent="0.25"/>
  <cols>
    <col min="1" max="1" width="3" style="33" customWidth="1"/>
    <col min="2" max="2" width="70" style="33" customWidth="1"/>
    <col min="3" max="3" width="22" style="33" customWidth="1"/>
    <col min="4" max="4" width="3" style="33" customWidth="1"/>
    <col min="5" max="16384" width="8.7109375" style="33"/>
  </cols>
  <sheetData>
    <row r="1" spans="1:4" ht="7.5" customHeight="1" x14ac:dyDescent="0.25"/>
    <row r="2" spans="1:4" ht="45.75" customHeight="1" x14ac:dyDescent="0.25">
      <c r="A2" s="43" t="s">
        <v>0</v>
      </c>
      <c r="B2" s="43"/>
      <c r="C2" s="43"/>
      <c r="D2" s="43"/>
    </row>
    <row r="3" spans="1:4" ht="21.75" customHeight="1" x14ac:dyDescent="0.25">
      <c r="A3" s="44" t="s">
        <v>1</v>
      </c>
      <c r="B3" s="44"/>
      <c r="C3" s="44"/>
      <c r="D3" s="44"/>
    </row>
    <row r="4" spans="1:4" ht="9.75" customHeight="1" x14ac:dyDescent="0.25">
      <c r="A4" s="45"/>
      <c r="B4" s="45"/>
      <c r="C4" s="45"/>
      <c r="D4" s="45"/>
    </row>
    <row r="5" spans="1:4" x14ac:dyDescent="0.25">
      <c r="A5" s="45"/>
      <c r="B5" s="45"/>
      <c r="C5" s="45"/>
      <c r="D5" s="45"/>
    </row>
    <row r="6" spans="1:4" ht="31.5" customHeight="1" x14ac:dyDescent="0.25">
      <c r="A6" s="46" t="s">
        <v>2</v>
      </c>
      <c r="B6" s="46"/>
      <c r="C6" s="46"/>
      <c r="D6" s="46"/>
    </row>
    <row r="7" spans="1:4" ht="31.5" customHeight="1" x14ac:dyDescent="0.25">
      <c r="A7" s="46"/>
      <c r="B7" s="46"/>
      <c r="C7" s="46"/>
      <c r="D7" s="46"/>
    </row>
    <row r="8" spans="1:4" ht="21.75" customHeight="1" x14ac:dyDescent="0.25">
      <c r="A8" s="47" t="s">
        <v>3</v>
      </c>
      <c r="B8" s="47"/>
      <c r="C8" s="47"/>
      <c r="D8" s="47"/>
    </row>
    <row r="9" spans="1:4" ht="9.75" customHeight="1" x14ac:dyDescent="0.25">
      <c r="A9" s="45"/>
      <c r="B9" s="45"/>
      <c r="C9" s="45"/>
      <c r="D9" s="45"/>
    </row>
    <row r="10" spans="1:4" ht="30" customHeight="1" x14ac:dyDescent="0.25">
      <c r="A10" s="48" t="s">
        <v>4</v>
      </c>
      <c r="B10" s="48"/>
      <c r="C10" s="48"/>
      <c r="D10" s="48"/>
    </row>
    <row r="11" spans="1:4" ht="13.5" customHeight="1" x14ac:dyDescent="0.25"/>
    <row r="12" spans="1:4" ht="24" customHeight="1" x14ac:dyDescent="0.25">
      <c r="A12" s="34" t="s">
        <v>5</v>
      </c>
      <c r="B12" s="34"/>
      <c r="C12" s="34"/>
      <c r="D12" s="34"/>
    </row>
    <row r="13" spans="1:4" ht="31.5" customHeight="1" x14ac:dyDescent="0.25">
      <c r="A13" s="35" t="s">
        <v>6</v>
      </c>
      <c r="B13" s="35"/>
      <c r="C13" s="35"/>
      <c r="D13" s="35"/>
    </row>
    <row r="14" spans="1:4" ht="31.5" customHeight="1" x14ac:dyDescent="0.25">
      <c r="A14" s="36" t="s">
        <v>7</v>
      </c>
      <c r="B14" s="36"/>
      <c r="C14" s="36"/>
      <c r="D14" s="36"/>
    </row>
    <row r="15" spans="1:4" ht="31.5" customHeight="1" x14ac:dyDescent="0.25">
      <c r="A15" s="35" t="s">
        <v>8</v>
      </c>
      <c r="B15" s="35"/>
      <c r="C15" s="35"/>
      <c r="D15" s="35"/>
    </row>
    <row r="16" spans="1:4" ht="31.5" customHeight="1" x14ac:dyDescent="0.25">
      <c r="A16" s="36" t="s">
        <v>9</v>
      </c>
      <c r="B16" s="36"/>
      <c r="C16" s="36"/>
      <c r="D16" s="36"/>
    </row>
    <row r="17" spans="1:4" ht="31.5" customHeight="1" x14ac:dyDescent="0.25">
      <c r="A17" s="35" t="s">
        <v>10</v>
      </c>
      <c r="B17" s="35"/>
      <c r="C17" s="35"/>
      <c r="D17" s="35"/>
    </row>
    <row r="18" spans="1:4" ht="31.5" customHeight="1" x14ac:dyDescent="0.25">
      <c r="A18" s="36" t="s">
        <v>11</v>
      </c>
      <c r="B18" s="36"/>
      <c r="C18" s="36"/>
      <c r="D18" s="36"/>
    </row>
    <row r="20" spans="1:4" ht="24" customHeight="1" x14ac:dyDescent="0.25">
      <c r="A20" s="34" t="s">
        <v>12</v>
      </c>
      <c r="B20" s="34"/>
      <c r="C20" s="34"/>
      <c r="D20" s="34"/>
    </row>
    <row r="21" spans="1:4" ht="25.5" customHeight="1" x14ac:dyDescent="0.25">
      <c r="A21" s="37" t="s">
        <v>13</v>
      </c>
      <c r="B21" s="37" t="s">
        <v>14</v>
      </c>
      <c r="C21" s="38" t="s">
        <v>15</v>
      </c>
      <c r="D21" s="38"/>
    </row>
    <row r="22" spans="1:4" ht="25.5" customHeight="1" x14ac:dyDescent="0.25">
      <c r="A22" s="39" t="s">
        <v>13</v>
      </c>
      <c r="B22" s="39" t="s">
        <v>16</v>
      </c>
      <c r="C22" s="40" t="s">
        <v>17</v>
      </c>
      <c r="D22" s="40"/>
    </row>
    <row r="24" spans="1:4" ht="60" customHeight="1" x14ac:dyDescent="0.25">
      <c r="A24" s="41" t="s">
        <v>18</v>
      </c>
      <c r="B24" s="41"/>
      <c r="C24" s="41"/>
      <c r="D24" s="41"/>
    </row>
    <row r="26" spans="1:4" ht="21.75" customHeight="1" x14ac:dyDescent="0.25">
      <c r="A26" s="42" t="s">
        <v>19</v>
      </c>
      <c r="B26" s="42"/>
      <c r="C26" s="42"/>
      <c r="D26" s="42"/>
    </row>
  </sheetData>
  <sheetProtection algorithmName="SHA-512" hashValue="EmgYvubGdlnmGE2TFL6BD314q6iyyBGIfctOT6V3eHRaiZnnQ45PIdb+i8ZujCEYEBPNgWEiOm11WyO6KxO4Ug==" saltValue="ukbquxGbNrJC4/C9hi1V7Q==" spinCount="100000" sheet="1" objects="1" scenarios="1"/>
  <mergeCells count="17">
    <mergeCell ref="A24:D24"/>
    <mergeCell ref="A26:D26"/>
    <mergeCell ref="A17:D17"/>
    <mergeCell ref="A18:D18"/>
    <mergeCell ref="A20:D20"/>
    <mergeCell ref="C21:D21"/>
    <mergeCell ref="C22:D22"/>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
  <sheetViews>
    <sheetView showGridLines="0" zoomScaleNormal="100" workbookViewId="0">
      <pane xSplit="1" ySplit="5" topLeftCell="B24" activePane="bottomRight" state="frozen"/>
      <selection pane="topRight" activeCell="B1" sqref="B1"/>
      <selection pane="bottomLeft" activeCell="A6" sqref="A6"/>
      <selection pane="bottomRight" activeCell="B20" sqref="B20"/>
    </sheetView>
  </sheetViews>
  <sheetFormatPr defaultColWidth="8.7109375" defaultRowHeight="15" x14ac:dyDescent="0.25"/>
  <cols>
    <col min="1" max="1" width="2" customWidth="1"/>
    <col min="2" max="2" width="61" customWidth="1"/>
    <col min="3" max="3" width="18" customWidth="1"/>
    <col min="4" max="4" width="53.42578125" customWidth="1"/>
    <col min="5" max="5" width="3" customWidth="1"/>
  </cols>
  <sheetData>
    <row r="1" spans="1:4" ht="7.5" customHeight="1" x14ac:dyDescent="0.25"/>
    <row r="2" spans="1:4" ht="39.75" customHeight="1" x14ac:dyDescent="0.25">
      <c r="A2" s="2" t="s">
        <v>0</v>
      </c>
      <c r="B2" s="2"/>
      <c r="C2" s="1" t="s">
        <v>20</v>
      </c>
      <c r="D2" s="1"/>
    </row>
    <row r="3" spans="1:4" ht="21.75" customHeight="1" x14ac:dyDescent="0.25">
      <c r="A3" s="22" t="s">
        <v>21</v>
      </c>
      <c r="B3" s="22"/>
      <c r="C3" s="22"/>
      <c r="D3" s="22"/>
    </row>
    <row r="4" spans="1:4" ht="19.5" customHeight="1" x14ac:dyDescent="0.25">
      <c r="A4" s="23" t="s">
        <v>22</v>
      </c>
      <c r="B4" s="23"/>
      <c r="C4" s="23"/>
      <c r="D4" s="23"/>
    </row>
    <row r="6" spans="1:4" ht="21.75" customHeight="1" x14ac:dyDescent="0.25">
      <c r="A6" s="24" t="s">
        <v>23</v>
      </c>
      <c r="B6" s="24"/>
      <c r="C6" s="24"/>
      <c r="D6" s="24"/>
    </row>
    <row r="7" spans="1:4" ht="19.5" customHeight="1" x14ac:dyDescent="0.25">
      <c r="A7" s="4"/>
      <c r="B7" s="5" t="s">
        <v>24</v>
      </c>
      <c r="C7" s="6" t="s">
        <v>25</v>
      </c>
      <c r="D7" s="7"/>
    </row>
    <row r="8" spans="1:4" ht="25.5" customHeight="1" x14ac:dyDescent="0.25">
      <c r="A8" s="8"/>
      <c r="B8" s="9" t="s">
        <v>26</v>
      </c>
      <c r="C8" s="6" t="s">
        <v>27</v>
      </c>
      <c r="D8" s="10" t="s">
        <v>28</v>
      </c>
    </row>
    <row r="10" spans="1:4" ht="21.75" customHeight="1" x14ac:dyDescent="0.25">
      <c r="A10" s="24" t="s">
        <v>29</v>
      </c>
      <c r="B10" s="24"/>
      <c r="C10" s="24"/>
      <c r="D10" s="24"/>
    </row>
    <row r="11" spans="1:4" ht="19.5" customHeight="1" x14ac:dyDescent="0.25">
      <c r="A11" s="4"/>
      <c r="B11" s="5" t="s">
        <v>30</v>
      </c>
      <c r="C11" s="11">
        <v>25</v>
      </c>
      <c r="D11" s="7"/>
    </row>
    <row r="12" spans="1:4" ht="39.75" customHeight="1" x14ac:dyDescent="0.25">
      <c r="A12" s="8"/>
      <c r="B12" s="9" t="s">
        <v>31</v>
      </c>
      <c r="C12" s="11">
        <v>450</v>
      </c>
      <c r="D12" s="10" t="s">
        <v>32</v>
      </c>
    </row>
    <row r="13" spans="1:4" ht="38.25" customHeight="1" x14ac:dyDescent="0.25">
      <c r="A13" s="4"/>
      <c r="B13" s="5" t="s">
        <v>33</v>
      </c>
      <c r="C13" s="12">
        <v>90000</v>
      </c>
      <c r="D13" s="7" t="s">
        <v>34</v>
      </c>
    </row>
    <row r="14" spans="1:4" ht="19.5" customHeight="1" x14ac:dyDescent="0.25">
      <c r="A14" s="8"/>
      <c r="B14" s="9" t="s">
        <v>35</v>
      </c>
      <c r="C14" s="12">
        <v>1350000</v>
      </c>
      <c r="D14" s="10"/>
    </row>
    <row r="15" spans="1:4" ht="31.5" customHeight="1" x14ac:dyDescent="0.25">
      <c r="A15" s="4"/>
      <c r="B15" s="5" t="s">
        <v>36</v>
      </c>
      <c r="C15" s="12">
        <v>0</v>
      </c>
      <c r="D15" s="7" t="s">
        <v>37</v>
      </c>
    </row>
    <row r="17" spans="1:4" ht="21.75" customHeight="1" x14ac:dyDescent="0.25">
      <c r="A17" s="24" t="s">
        <v>38</v>
      </c>
      <c r="B17" s="24"/>
      <c r="C17" s="24"/>
      <c r="D17" s="24"/>
    </row>
    <row r="18" spans="1:4" ht="19.5" customHeight="1" x14ac:dyDescent="0.25">
      <c r="A18" s="8"/>
      <c r="B18" s="9" t="s">
        <v>39</v>
      </c>
      <c r="C18" s="13">
        <f>30*C11</f>
        <v>750</v>
      </c>
      <c r="D18" s="10"/>
    </row>
    <row r="19" spans="1:4" ht="19.5" customHeight="1" x14ac:dyDescent="0.25">
      <c r="A19" s="8"/>
      <c r="B19" s="9" t="s">
        <v>40</v>
      </c>
      <c r="C19" s="13">
        <f>MIN(C12,C18)</f>
        <v>450</v>
      </c>
      <c r="D19" s="10"/>
    </row>
    <row r="20" spans="1:4" ht="32.25" customHeight="1" x14ac:dyDescent="0.25">
      <c r="A20" s="4"/>
      <c r="B20" s="5" t="s">
        <v>41</v>
      </c>
      <c r="C20" s="14">
        <f>(C13/30)*C19</f>
        <v>1350000</v>
      </c>
      <c r="D20" s="7"/>
    </row>
    <row r="21" spans="1:4" ht="19.5" customHeight="1" x14ac:dyDescent="0.25">
      <c r="A21" s="8"/>
      <c r="B21" s="9" t="s">
        <v>42</v>
      </c>
      <c r="C21" s="15">
        <f>C13*10</f>
        <v>900000</v>
      </c>
      <c r="D21" s="10"/>
    </row>
    <row r="22" spans="1:4" ht="19.5" customHeight="1" x14ac:dyDescent="0.25">
      <c r="A22" s="8"/>
      <c r="B22" s="9" t="s">
        <v>43</v>
      </c>
      <c r="C22" s="15">
        <f>MAX(0,2500000-C15)</f>
        <v>2500000</v>
      </c>
      <c r="D22" s="10"/>
    </row>
    <row r="23" spans="1:4" ht="24" customHeight="1" x14ac:dyDescent="0.25">
      <c r="A23" s="16"/>
      <c r="B23" s="25" t="s">
        <v>44</v>
      </c>
      <c r="C23" s="25"/>
      <c r="D23" s="17">
        <f>IF(C8="During Service",0,IF(C7="Government / Local Authority",C14,MIN(C14,C20,C21,C22)))</f>
        <v>900000</v>
      </c>
    </row>
    <row r="24" spans="1:4" ht="21.75" customHeight="1" x14ac:dyDescent="0.25">
      <c r="A24" s="18"/>
      <c r="B24" s="26" t="s">
        <v>45</v>
      </c>
      <c r="C24" s="26"/>
      <c r="D24" s="19">
        <f>MAX(0,C14-D23)</f>
        <v>450000</v>
      </c>
    </row>
    <row r="25" spans="1:4" ht="27.75" customHeight="1" x14ac:dyDescent="0.25">
      <c r="A25" s="27" t="str">
        <f>IF(C8="During Service","⚠️  Encashed DURING service — the entire amount is taxable as salary. Section 89 relief may separately reduce your effective tax rate; this calculator does not compute that.","")</f>
        <v/>
      </c>
      <c r="B25" s="27"/>
      <c r="C25" s="27"/>
      <c r="D25" s="27"/>
    </row>
    <row r="27" spans="1:4" ht="21.75" customHeight="1" x14ac:dyDescent="0.25">
      <c r="A27" s="24" t="s">
        <v>46</v>
      </c>
      <c r="B27" s="24"/>
      <c r="C27" s="24"/>
      <c r="D27" s="24"/>
    </row>
    <row r="28" spans="1:4" ht="45.75" customHeight="1" x14ac:dyDescent="0.25">
      <c r="B28" s="28" t="s">
        <v>47</v>
      </c>
      <c r="C28" s="28"/>
      <c r="D28" s="28"/>
    </row>
    <row r="29" spans="1:4" ht="45.75" customHeight="1" x14ac:dyDescent="0.25">
      <c r="B29" s="29" t="s">
        <v>48</v>
      </c>
      <c r="C29" s="29"/>
      <c r="D29" s="29"/>
    </row>
    <row r="30" spans="1:4" ht="45.75" customHeight="1" x14ac:dyDescent="0.25">
      <c r="B30" s="30" t="s">
        <v>49</v>
      </c>
      <c r="C30" s="30"/>
      <c r="D30" s="30"/>
    </row>
    <row r="31" spans="1:4" ht="45.75" customHeight="1" x14ac:dyDescent="0.25">
      <c r="B31" s="29" t="s">
        <v>50</v>
      </c>
      <c r="C31" s="29"/>
      <c r="D31" s="29"/>
    </row>
    <row r="32" spans="1:4" ht="45.75" customHeight="1" x14ac:dyDescent="0.25">
      <c r="B32" s="30" t="s">
        <v>51</v>
      </c>
      <c r="C32" s="30"/>
      <c r="D32" s="30"/>
    </row>
    <row r="33" spans="1:4" ht="45.75" customHeight="1" x14ac:dyDescent="0.25">
      <c r="B33" s="29" t="s">
        <v>52</v>
      </c>
      <c r="C33" s="29"/>
      <c r="D33" s="29"/>
    </row>
    <row r="34" spans="1:4" ht="45.75" customHeight="1" x14ac:dyDescent="0.25">
      <c r="B34" s="30" t="s">
        <v>53</v>
      </c>
      <c r="C34" s="30"/>
      <c r="D34" s="30"/>
    </row>
    <row r="35" spans="1:4" ht="45.75" customHeight="1" x14ac:dyDescent="0.25">
      <c r="B35" s="29" t="s">
        <v>54</v>
      </c>
      <c r="C35" s="29"/>
      <c r="D35" s="29"/>
    </row>
    <row r="37" spans="1:4" ht="21.75" customHeight="1" x14ac:dyDescent="0.25">
      <c r="A37" s="3" t="s">
        <v>19</v>
      </c>
      <c r="B37" s="3"/>
      <c r="C37" s="3"/>
      <c r="D37" s="3"/>
    </row>
  </sheetData>
  <mergeCells count="20">
    <mergeCell ref="B32:D32"/>
    <mergeCell ref="B33:D33"/>
    <mergeCell ref="B34:D34"/>
    <mergeCell ref="B35:D35"/>
    <mergeCell ref="A37:D37"/>
    <mergeCell ref="A27:D27"/>
    <mergeCell ref="B28:D28"/>
    <mergeCell ref="B29:D29"/>
    <mergeCell ref="B30:D30"/>
    <mergeCell ref="B31:D31"/>
    <mergeCell ref="A10:D10"/>
    <mergeCell ref="A17:D17"/>
    <mergeCell ref="B23:C23"/>
    <mergeCell ref="B24:C24"/>
    <mergeCell ref="A25:D25"/>
    <mergeCell ref="A2:B2"/>
    <mergeCell ref="C2:D2"/>
    <mergeCell ref="A3:D3"/>
    <mergeCell ref="A4:D4"/>
    <mergeCell ref="A6:D6"/>
  </mergeCells>
  <dataValidations count="2">
    <dataValidation type="list" sqref="C7" xr:uid="{00000000-0002-0000-0100-000000000000}">
      <formula1>"Government / Local Authority,Non-Government"</formula1>
      <formula2>0</formula2>
    </dataValidation>
    <dataValidation type="list" sqref="C8" xr:uid="{00000000-0002-0000-0100-000001000000}">
      <formula1>"At Retirement / Resignation,During Service"</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showGridLines="0" zoomScaleNormal="100" workbookViewId="0"/>
  </sheetViews>
  <sheetFormatPr defaultColWidth="8.7109375" defaultRowHeight="15" x14ac:dyDescent="0.25"/>
  <cols>
    <col min="1" max="1" width="4" customWidth="1"/>
    <col min="2" max="2" width="100" customWidth="1"/>
    <col min="3" max="3" width="4" customWidth="1"/>
  </cols>
  <sheetData>
    <row r="1" spans="1:3" ht="30" customHeight="1" x14ac:dyDescent="0.25">
      <c r="A1" s="31" t="s">
        <v>55</v>
      </c>
      <c r="B1" s="31"/>
      <c r="C1" s="31"/>
    </row>
    <row r="2" spans="1:3" ht="7.5" customHeight="1" x14ac:dyDescent="0.25"/>
    <row r="3" spans="1:3" ht="43.5" customHeight="1" x14ac:dyDescent="0.25">
      <c r="B3" s="20" t="s">
        <v>56</v>
      </c>
    </row>
    <row r="5" spans="1:3" ht="43.5" customHeight="1" x14ac:dyDescent="0.25">
      <c r="B5" s="21" t="s">
        <v>57</v>
      </c>
    </row>
    <row r="7" spans="1:3" ht="43.5" customHeight="1" x14ac:dyDescent="0.25">
      <c r="B7" s="20" t="s">
        <v>58</v>
      </c>
    </row>
    <row r="9" spans="1:3" ht="43.5" customHeight="1" x14ac:dyDescent="0.25">
      <c r="B9" s="21" t="s">
        <v>59</v>
      </c>
    </row>
    <row r="11" spans="1:3" ht="43.5" customHeight="1" x14ac:dyDescent="0.25">
      <c r="B11" s="20" t="s">
        <v>60</v>
      </c>
    </row>
    <row r="13" spans="1:3" ht="43.5" customHeight="1" x14ac:dyDescent="0.25">
      <c r="B13" s="21" t="s">
        <v>61</v>
      </c>
    </row>
    <row r="15" spans="1:3" ht="43.5" customHeight="1" x14ac:dyDescent="0.25">
      <c r="B15" s="20" t="s">
        <v>62</v>
      </c>
    </row>
    <row r="18" spans="1:3" ht="21.75" customHeight="1" x14ac:dyDescent="0.25">
      <c r="A18" s="32" t="s">
        <v>63</v>
      </c>
      <c r="B18" s="32"/>
      <c r="C18" s="32"/>
    </row>
  </sheetData>
  <mergeCells count="2">
    <mergeCell ref="A1:C1"/>
    <mergeCell ref="A18:C1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Leave Encashment Calc</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madhu roy</cp:lastModifiedBy>
  <cp:revision>0</cp:revision>
  <dcterms:created xsi:type="dcterms:W3CDTF">2026-09-21T11:46:52Z</dcterms:created>
  <dcterms:modified xsi:type="dcterms:W3CDTF">2026-09-21T12:50:16Z</dcterms:modified>
  <dc:language>en-US</dc:language>
</cp:coreProperties>
</file>